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8475" windowHeight="5385" tabRatio="602" activeTab="1"/>
  </bookViews>
  <sheets>
    <sheet name="KLSE notes-30.6.09" sheetId="1" r:id="rId1"/>
    <sheet name="Condensed PL-30.6.2009" sheetId="2" r:id="rId2"/>
    <sheet name="KLSE notesB1-30.6.2009" sheetId="3" r:id="rId3"/>
    <sheet name="Condensed BS-30.6.2009" sheetId="4" r:id="rId4"/>
    <sheet name="Condensed Equity-30.6.2009" sheetId="5" r:id="rId5"/>
    <sheet name="IFS Notes-30.6.2009" sheetId="6" r:id="rId6"/>
    <sheet name="Condensed CF-30.6.2009" sheetId="7" r:id="rId7"/>
  </sheets>
  <externalReferences>
    <externalReference r:id="rId10"/>
  </externalReferences>
  <definedNames/>
  <calcPr fullCalcOnLoad="1"/>
</workbook>
</file>

<file path=xl/sharedStrings.xml><?xml version="1.0" encoding="utf-8"?>
<sst xmlns="http://schemas.openxmlformats.org/spreadsheetml/2006/main" count="455" uniqueCount="330">
  <si>
    <t>Cumulative</t>
  </si>
  <si>
    <t>QUARTERLY REPORT</t>
  </si>
  <si>
    <t>RM'000</t>
  </si>
  <si>
    <t>(Incorporated in Malaysia)</t>
  </si>
  <si>
    <t>INDIVIDUAL QUARTER</t>
  </si>
  <si>
    <t>CUMULATIVE QUARTERS</t>
  </si>
  <si>
    <t>CURRENT</t>
  </si>
  <si>
    <t>PRECEDING</t>
  </si>
  <si>
    <t xml:space="preserve">PRECEDING </t>
  </si>
  <si>
    <t>YEAR</t>
  </si>
  <si>
    <t>CORRESPONDING</t>
  </si>
  <si>
    <t>TO-DATE</t>
  </si>
  <si>
    <t>PERIOD</t>
  </si>
  <si>
    <t>Revenue</t>
  </si>
  <si>
    <t>Operating Profit</t>
  </si>
  <si>
    <t>Depreciation and amortisation</t>
  </si>
  <si>
    <t>Interest income</t>
  </si>
  <si>
    <t>Interest expense</t>
  </si>
  <si>
    <t>Profit Before Taxation</t>
  </si>
  <si>
    <t>Less: Tax expense</t>
  </si>
  <si>
    <t>Earnings per share:</t>
  </si>
  <si>
    <t xml:space="preserve">  Basic earnings per ordinary shares (sen)</t>
  </si>
  <si>
    <t xml:space="preserve">  Diluted earnings per ordinary shares (sen)</t>
  </si>
  <si>
    <t>NA</t>
  </si>
  <si>
    <t>Note: NA denotes "Not Applicable"</t>
  </si>
  <si>
    <t>At</t>
  </si>
  <si>
    <t>Property, plant and equipment</t>
  </si>
  <si>
    <t>Investment in Associates</t>
  </si>
  <si>
    <t>Intangible assets</t>
  </si>
  <si>
    <t>Current Assets</t>
  </si>
  <si>
    <t xml:space="preserve">   Inventories</t>
  </si>
  <si>
    <t>Current Liabilities</t>
  </si>
  <si>
    <r>
      <t>QL RESOURCES BERHAD</t>
    </r>
    <r>
      <rPr>
        <b/>
        <sz val="12"/>
        <rFont val="Arial"/>
        <family val="2"/>
      </rPr>
      <t xml:space="preserve"> </t>
    </r>
    <r>
      <rPr>
        <b/>
        <vertAlign val="subscript"/>
        <sz val="12"/>
        <rFont val="Arial"/>
        <family val="2"/>
      </rPr>
      <t>(428915-X)</t>
    </r>
  </si>
  <si>
    <t>NOTES TO THE INTERIM FINANCIAL REPORT</t>
  </si>
  <si>
    <t>Basis of preparation</t>
  </si>
  <si>
    <t>Seasonal or cyclical factors</t>
  </si>
  <si>
    <t>Certain segment of the Group's business are affected by cyclical factors.</t>
  </si>
  <si>
    <t xml:space="preserve">The management considers that on a quarter to quarter basis, the demand and/or production of the </t>
  </si>
  <si>
    <t>Group's products for each of the three core activities varies and the variation in each quarters were as follows:</t>
  </si>
  <si>
    <t>(1) marine products manufacturing activities are affected by monsoon in the 4th quarter.</t>
  </si>
  <si>
    <t>(2) crude palm oil milling activities are seasonally affected by monsoon resulting in low crops in the 2nd and 4th quarters.</t>
  </si>
  <si>
    <t>(3) integrated livestock farming activities are not significantly affected in any of the quarters.</t>
  </si>
  <si>
    <t>Unusual items</t>
  </si>
  <si>
    <t>There are no unusual items during the quarter under review.</t>
  </si>
  <si>
    <t>There were no material changes in estimates during the quarter under review.</t>
  </si>
  <si>
    <t>Debts and securities</t>
  </si>
  <si>
    <t>Todate</t>
  </si>
  <si>
    <t>Segmental Information</t>
  </si>
  <si>
    <t>Turnover</t>
  </si>
  <si>
    <t>Profit before tax</t>
  </si>
  <si>
    <t xml:space="preserve">   Marine products manufacturing</t>
  </si>
  <si>
    <t xml:space="preserve">   Integrated Livestock Farming</t>
  </si>
  <si>
    <t xml:space="preserve">   Total</t>
  </si>
  <si>
    <t>The valuations of land and building have been brought forward, without amendment from the previous annual report.</t>
  </si>
  <si>
    <t>Material subsequent Event</t>
  </si>
  <si>
    <t>There were no material events subsequent to the end of current quarter that have not been reflected in the financial statements.</t>
  </si>
  <si>
    <t>Changes in composition of the Group.</t>
  </si>
  <si>
    <t>Changes in Contingent Liabilities</t>
  </si>
  <si>
    <t xml:space="preserve">    Corporate guarantee given to secure </t>
  </si>
  <si>
    <t xml:space="preserve">     banking facilities granted to subsidiaries :</t>
  </si>
  <si>
    <t>RM' million</t>
  </si>
  <si>
    <t>ADDITIONAL INFORMATION REQUIRED BY BURSA MALAYSIA SECURITIES BERHAD'S LISTING REQUIREMENTS.</t>
  </si>
  <si>
    <t>B1</t>
  </si>
  <si>
    <t xml:space="preserve">Current </t>
  </si>
  <si>
    <t>Last year</t>
  </si>
  <si>
    <t>%</t>
  </si>
  <si>
    <t xml:space="preserve">Cumulative </t>
  </si>
  <si>
    <t>quarter</t>
  </si>
  <si>
    <t>corresponding</t>
  </si>
  <si>
    <t>change</t>
  </si>
  <si>
    <t>quarters</t>
  </si>
  <si>
    <t>corresponding quarters</t>
  </si>
  <si>
    <t>last year</t>
  </si>
  <si>
    <t>Sales</t>
  </si>
  <si>
    <t xml:space="preserve">   Marine product manufacturing (MPM)</t>
  </si>
  <si>
    <t xml:space="preserve">   Integrated Livestock Farming (ILF)</t>
  </si>
  <si>
    <t>a.</t>
  </si>
  <si>
    <t>b.</t>
  </si>
  <si>
    <t>c.</t>
  </si>
  <si>
    <t>B2</t>
  </si>
  <si>
    <t>Review of current quarter performance with the preceding quarter.</t>
  </si>
  <si>
    <t xml:space="preserve"> Current quarter</t>
  </si>
  <si>
    <t xml:space="preserve"> Preceding quarter </t>
  </si>
  <si>
    <t>Activities:</t>
  </si>
  <si>
    <t>c</t>
  </si>
  <si>
    <t>B3</t>
  </si>
  <si>
    <t>B4</t>
  </si>
  <si>
    <t>Profit Forecast</t>
  </si>
  <si>
    <t>No profit forecast was published during the period under review.</t>
  </si>
  <si>
    <t>B5</t>
  </si>
  <si>
    <t>Tax expense</t>
  </si>
  <si>
    <t>Current quarter ended</t>
  </si>
  <si>
    <t>Current income tax expense</t>
  </si>
  <si>
    <t>Deferred tax expense</t>
  </si>
  <si>
    <t>The effective tax rate is lower than the statutory rate is mainly due to availability of tax incentives.</t>
  </si>
  <si>
    <t>B6</t>
  </si>
  <si>
    <t>Unquoted investments and properties</t>
  </si>
  <si>
    <t>B7</t>
  </si>
  <si>
    <t>Quoted Investments</t>
  </si>
  <si>
    <t>There were no sales or purchase of quoted investment for the quarter under review.</t>
  </si>
  <si>
    <t>Investment in quoted securities is analysed as:</t>
  </si>
  <si>
    <t xml:space="preserve">  Cost:</t>
  </si>
  <si>
    <t xml:space="preserve">  Book Value:</t>
  </si>
  <si>
    <t xml:space="preserve">  Market Value:</t>
  </si>
  <si>
    <t>B8</t>
  </si>
  <si>
    <t>Corporate Proposals</t>
  </si>
  <si>
    <t>B9</t>
  </si>
  <si>
    <t xml:space="preserve">Borrowings </t>
  </si>
  <si>
    <t xml:space="preserve">  Bank overdraft-short term (secured)</t>
  </si>
  <si>
    <t xml:space="preserve">  Bank overdraft-short term (unsecured)</t>
  </si>
  <si>
    <t xml:space="preserve">  HP Creditors-short term (unsecured)</t>
  </si>
  <si>
    <t xml:space="preserve">  HP Creditors-long term (unsecured)</t>
  </si>
  <si>
    <t xml:space="preserve">  Bankers’ acceptance-short term (secured)</t>
  </si>
  <si>
    <t xml:space="preserve">  Bankers’ acceptance-short term (unsecured)</t>
  </si>
  <si>
    <t xml:space="preserve">  Term loans-short term (secured)</t>
  </si>
  <si>
    <t xml:space="preserve">  Term loans-short term (unsecured)</t>
  </si>
  <si>
    <t xml:space="preserve">  Term loans-long term (secured)</t>
  </si>
  <si>
    <t xml:space="preserve">  Term loans-long term (unsecured)</t>
  </si>
  <si>
    <t>Total Borrowings for trade purpose</t>
  </si>
  <si>
    <t>B10</t>
  </si>
  <si>
    <t>Off Balance sheet financial instruments</t>
  </si>
  <si>
    <t xml:space="preserve">    The Group enters into forward exchange contracts as a hedge for certain contracts that are confirmed. The purpose of such hedging is to minimise losses </t>
  </si>
  <si>
    <t xml:space="preserve">    and to preserve value of confirmed contracts. There is no cash requirement for the above hedging instrument. It is the Group's </t>
  </si>
  <si>
    <t xml:space="preserve">    policy to enter into foreign currency contracts with the Group's bankers and as such the Group do not foresee any significant credit and/or market risks.</t>
  </si>
  <si>
    <t xml:space="preserve">    Assets and liabilities in foreign currencies are translated into Ringgit Malaysia at rates of exchange approximating those ruling at the transaction dates.</t>
  </si>
  <si>
    <t xml:space="preserve">    Foreign currency transactions are translated at rates ruling at the transaction dates. Foreign exchange difference are dealt with in the income statement.</t>
  </si>
  <si>
    <t xml:space="preserve">    These contracts are all short term in nature.</t>
  </si>
  <si>
    <t>B11</t>
  </si>
  <si>
    <t>Changes in Material Litigation</t>
  </si>
  <si>
    <t>B12</t>
  </si>
  <si>
    <t>Dividend</t>
  </si>
  <si>
    <t>B13</t>
  </si>
  <si>
    <t>Earnings Per Share</t>
  </si>
  <si>
    <t>The calculations of basic earnings per share were as follows:</t>
  </si>
  <si>
    <t>(a)</t>
  </si>
  <si>
    <t>Net profit attributable to ordinary shareholders(RM'000)</t>
  </si>
  <si>
    <t>(b)</t>
  </si>
  <si>
    <t xml:space="preserve">Basic Earnings per share (sen) </t>
  </si>
  <si>
    <t>B14</t>
  </si>
  <si>
    <t>Dividends Paid/declared</t>
  </si>
  <si>
    <t>Dividend No.</t>
  </si>
  <si>
    <t>Financial</t>
  </si>
  <si>
    <t>Type</t>
  </si>
  <si>
    <t>Rate</t>
  </si>
  <si>
    <t>Payment date</t>
  </si>
  <si>
    <t>year</t>
  </si>
  <si>
    <t>Movement for the period:</t>
  </si>
  <si>
    <t xml:space="preserve">    Net profit for the period</t>
  </si>
  <si>
    <t>Review of performance for the current quarter and financial period to-date.</t>
  </si>
  <si>
    <r>
      <t xml:space="preserve">QL RESOURCES BERHAD </t>
    </r>
    <r>
      <rPr>
        <b/>
        <vertAlign val="subscript"/>
        <sz val="14"/>
        <rFont val="Arial"/>
        <family val="2"/>
      </rPr>
      <t>(428915-X)</t>
    </r>
  </si>
  <si>
    <t>Net decrease in cash and cash equivalents</t>
  </si>
  <si>
    <t>Dividends</t>
  </si>
  <si>
    <t>Cumulative period</t>
  </si>
  <si>
    <t xml:space="preserve">    There were no changes in material litigation at the date of this report.</t>
  </si>
  <si>
    <t xml:space="preserve">   There were no material disposal of unquoted investments and/or properties during quarter under review.</t>
  </si>
  <si>
    <t>There were no material changes in the composition of the Group in the current quarter.</t>
  </si>
  <si>
    <t>Goodwill on Consolidation</t>
  </si>
  <si>
    <t>Number of ordinary shares in issue ('000)-weighted average</t>
  </si>
  <si>
    <t>Net Assets per share (RM)</t>
  </si>
  <si>
    <t>Deferred tax asset</t>
  </si>
  <si>
    <t>ASSETS</t>
  </si>
  <si>
    <t>Investment properties</t>
  </si>
  <si>
    <t>Biological assets</t>
  </si>
  <si>
    <t xml:space="preserve">   Biological assets</t>
  </si>
  <si>
    <t>Total Assets</t>
  </si>
  <si>
    <t>EQUITY AND LIABILITIES</t>
  </si>
  <si>
    <t>Equity attributable to shareholders of the Company</t>
  </si>
  <si>
    <t>Total Equity</t>
  </si>
  <si>
    <t>Non-current liabilities</t>
  </si>
  <si>
    <t>Total Liabilities</t>
  </si>
  <si>
    <t>Total equity and liabilities</t>
  </si>
  <si>
    <t>Equity</t>
  </si>
  <si>
    <t xml:space="preserve">  Share Capital</t>
  </si>
  <si>
    <t xml:space="preserve">  Reserves</t>
  </si>
  <si>
    <t xml:space="preserve">  Minority interests</t>
  </si>
  <si>
    <t xml:space="preserve">  Deferred tax liabilities</t>
  </si>
  <si>
    <t xml:space="preserve"> Payables</t>
  </si>
  <si>
    <t xml:space="preserve"> Short term borrowings</t>
  </si>
  <si>
    <t xml:space="preserve"> Taxation</t>
  </si>
  <si>
    <t>Share of profit of associate (net)</t>
  </si>
  <si>
    <t>Number of shares in issue ('000)</t>
  </si>
  <si>
    <t>Profit for the period</t>
  </si>
  <si>
    <t>Attributable to:</t>
  </si>
  <si>
    <t>Shareholders of the Company</t>
  </si>
  <si>
    <t>Minority interests</t>
  </si>
  <si>
    <t xml:space="preserve">The interim financial statements of the Group have been prepared in accordance with the requirements of </t>
  </si>
  <si>
    <t>FRS 134 - Interim Financial Reporting and Chapter 9, Part K of the Listing Requirements of Bursa Malaysia Securities Berhad.</t>
  </si>
  <si>
    <t>The accounting policies and methods of computation used in the preparation of the interim financial statements are consistent</t>
  </si>
  <si>
    <t xml:space="preserve">          Additions</t>
  </si>
  <si>
    <t>Attributable to shareholders of the Company</t>
  </si>
  <si>
    <t>Retained Profit</t>
  </si>
  <si>
    <t>Share Capital</t>
  </si>
  <si>
    <t>Minority Interests</t>
  </si>
  <si>
    <t>Other long term investments</t>
  </si>
  <si>
    <t>the accompanying explanatory notes attached to the interim financial statements.</t>
  </si>
  <si>
    <t>Net cash from operating activities</t>
  </si>
  <si>
    <t>Net cash used in investing activities</t>
  </si>
  <si>
    <t>Net cash used in financing activities</t>
  </si>
  <si>
    <t>To be approved</t>
  </si>
  <si>
    <t xml:space="preserve">   Trade receivables</t>
  </si>
  <si>
    <t>Audited</t>
  </si>
  <si>
    <t>1ST QUARTER</t>
  </si>
  <si>
    <t>Prepaid lease payments</t>
  </si>
  <si>
    <t>Total non-current assets</t>
  </si>
  <si>
    <t xml:space="preserve">   Current tax assets</t>
  </si>
  <si>
    <t xml:space="preserve">   Cash and cash equivalents</t>
  </si>
  <si>
    <t>Unaudited</t>
  </si>
  <si>
    <t>at the AGM</t>
  </si>
  <si>
    <t>The directors do not recommend any dividend for the period under review.</t>
  </si>
  <si>
    <t xml:space="preserve">   Other receivables,deposits and prepayments</t>
  </si>
  <si>
    <t xml:space="preserve">     1.4.2008 to</t>
  </si>
  <si>
    <t>30.6.2008</t>
  </si>
  <si>
    <t>1.4.2008 TO</t>
  </si>
  <si>
    <t>% increase</t>
  </si>
  <si>
    <t>against last period</t>
  </si>
  <si>
    <t>1st quarter ended 30.6.2008</t>
  </si>
  <si>
    <t xml:space="preserve">   Palm Oil Activities (POA)</t>
  </si>
  <si>
    <t xml:space="preserve"> Preceding quarter</t>
  </si>
  <si>
    <t>Proposed Final dividend</t>
  </si>
  <si>
    <t>ordinary shares of RM0.50sen</t>
  </si>
  <si>
    <t xml:space="preserve">   Palm Oil Activities</t>
  </si>
  <si>
    <t>(Effective tax rate)</t>
  </si>
  <si>
    <t>(% against PBT)</t>
  </si>
  <si>
    <t xml:space="preserve">    Net gains/(losses) recognised</t>
  </si>
  <si>
    <t>Treasury Shares</t>
  </si>
  <si>
    <t>Share Premium</t>
  </si>
  <si>
    <t>Exchange Translation Reserve</t>
  </si>
  <si>
    <t>Share buyback</t>
  </si>
  <si>
    <t>Based on number of shares:('000)</t>
  </si>
  <si>
    <t>Nature and amount of changes in estimates</t>
  </si>
  <si>
    <t>i)</t>
  </si>
  <si>
    <t>were financed by internally generated funds. The repurchased shares are held as treasury shares in accordance with the requirements of S67A (as amended) of CA 1965.</t>
  </si>
  <si>
    <t>There are no issuance, cancellation, repurchase, resale and repayment of debt and equity securities during the quarter under review except for the followings:</t>
  </si>
  <si>
    <t>B1.</t>
  </si>
  <si>
    <t xml:space="preserve">A review of the Group performance and reasonable understanding of the Group's business must include looking at the background to </t>
  </si>
  <si>
    <t>our business activities as well as looking at seasonal or cyclical factors affecting the group as mentioned on Note A2.</t>
  </si>
  <si>
    <t>As mentioned in Note A2, based on past 8 years quarterly data, our seasonal earnings index is as follows:</t>
  </si>
  <si>
    <t>Quarters</t>
  </si>
  <si>
    <t>Seasonal Earning Index</t>
  </si>
  <si>
    <t>Q1(April to June)</t>
  </si>
  <si>
    <t>Q2 (July to September)</t>
  </si>
  <si>
    <t>Q3 (October to December)</t>
  </si>
  <si>
    <t>Q4 (January to March)</t>
  </si>
  <si>
    <t>BACKGROUND</t>
  </si>
  <si>
    <t>Business Activities</t>
  </si>
  <si>
    <t>Products &amp; information</t>
  </si>
  <si>
    <t>Marine products manufacturing activities (MPM)</t>
  </si>
  <si>
    <t>Palm Oil Activities (POA)</t>
  </si>
  <si>
    <t>Integrated Livestock Activities (ILF)</t>
  </si>
  <si>
    <r>
      <t>QL RESOURCES BERHAD</t>
    </r>
    <r>
      <rPr>
        <b/>
        <sz val="12"/>
        <rFont val="Comic Sans MS"/>
        <family val="4"/>
      </rPr>
      <t xml:space="preserve"> </t>
    </r>
    <r>
      <rPr>
        <b/>
        <vertAlign val="subscript"/>
        <sz val="12"/>
        <rFont val="Comic Sans MS"/>
        <family val="4"/>
      </rPr>
      <t>(428915-X)</t>
    </r>
  </si>
  <si>
    <t>INTERIM FINANCIAL REPORT FOR THE 1ST QUARTER ENDED 30.6.2009</t>
  </si>
  <si>
    <t>Two independent CPO mills in Tawau &amp; Kunak (Sabah). 3,000 acres mature oil palm plantation around Tawau, Sabah. 30,000 acres Oil Palm Plantation under development In Eastern Kalimantan, Indonesia. (Planted as at 30.6.2009 : 13,000 acres)</t>
  </si>
  <si>
    <t>Leading distributor of animal feed raw materials such as corn &amp; soyabean meal in Malaysia. Leading producer of poultry eggs in Peninsular as well as in East Malaysia (2.2 million eggs per day as at 30.6.09). Leading integrated broiler and breeder producer in East Malaysia.</t>
  </si>
  <si>
    <t>Largest producer of Surimi (semi processed raw fish paste) in Asia. Largest producer of Surimi-based products (Fishballs, crabsticks etc) in Malaysia. Largest producer of Fishmeal (feed ingredient for poultry &amp; aqua feed) in Malaysia. Leading deep sea fishing &amp; frozen fish processor in Peninsular East Coast &amp; Sabah.</t>
  </si>
  <si>
    <t>CONDENSED CONSOLIDATED BALANCE SHEETS AT 30TH JUNE 2009</t>
  </si>
  <si>
    <t>The Condensed Consolidated Balance Sheet should be read in conjunction with the Annual Financial Report for year ended 31 March 2009 and</t>
  </si>
  <si>
    <t>31.3.2009</t>
  </si>
  <si>
    <t>30.6.2009</t>
  </si>
  <si>
    <t xml:space="preserve">     1.4.2009 to</t>
  </si>
  <si>
    <t xml:space="preserve">     1.1.2009 to</t>
  </si>
  <si>
    <t>Commentary on Prospects for the next quarter to 30 September 2009.</t>
  </si>
  <si>
    <t>1.4.2009 TO</t>
  </si>
  <si>
    <t>The Condensed Consolidated Income Statements should be read in conjunction with the Annual Financial Report for year ended 31 March 2009.</t>
  </si>
  <si>
    <t>CONDENSED CONSOLIDATED STATEMENTS OF CHANGES IN EQUITY FOR THE PERIOD ENDED 30TH JUNE 2009.</t>
  </si>
  <si>
    <t>At 30.6.2009</t>
  </si>
  <si>
    <t xml:space="preserve">with those used in the preparation of the financial statements for the financial year ended 31 March 2009. </t>
  </si>
  <si>
    <t>A1.</t>
  </si>
  <si>
    <t>A2.</t>
  </si>
  <si>
    <t>On an overall basis therefore, the group's performance varies seasonally and maybe affected by unusual and unforeseen events affecting each of the core activities.</t>
  </si>
  <si>
    <t>Based on past 8 years quarterly data, our seasonal earnings index is as follows:</t>
  </si>
  <si>
    <t>Q1</t>
  </si>
  <si>
    <t>April to June</t>
  </si>
  <si>
    <t>Q2</t>
  </si>
  <si>
    <t>July to September</t>
  </si>
  <si>
    <t>Q3</t>
  </si>
  <si>
    <t>October to December</t>
  </si>
  <si>
    <t>Q4</t>
  </si>
  <si>
    <t>January to March</t>
  </si>
  <si>
    <t>A3.</t>
  </si>
  <si>
    <t>A4.</t>
  </si>
  <si>
    <t>A5.</t>
  </si>
  <si>
    <t>A6.</t>
  </si>
  <si>
    <t>Dividend Paid</t>
  </si>
  <si>
    <t>There were no dividend paid during the current quarter under review.</t>
  </si>
  <si>
    <t>A7.</t>
  </si>
  <si>
    <t>A8.</t>
  </si>
  <si>
    <t>A9.</t>
  </si>
  <si>
    <t>A10.</t>
  </si>
  <si>
    <t>A11.</t>
  </si>
  <si>
    <r>
      <t xml:space="preserve">QL RESOURCES BERHAD </t>
    </r>
    <r>
      <rPr>
        <b/>
        <vertAlign val="subscript"/>
        <sz val="16"/>
        <rFont val="Comic Sans MS"/>
        <family val="4"/>
      </rPr>
      <t>(428915-X)</t>
    </r>
  </si>
  <si>
    <t>Segment information in respect of the Group's business segments for the 1st quarter ended 30.6.2009</t>
  </si>
  <si>
    <t xml:space="preserve">          At 1.4.2009</t>
  </si>
  <si>
    <t xml:space="preserve">          At 30.6.2009</t>
  </si>
  <si>
    <t>1st quarter ended 30.6.2009</t>
  </si>
  <si>
    <t>Cash and cash equivalents at 30.6.2009</t>
  </si>
  <si>
    <t>Cash and cash equivalents at 1.4.2009</t>
  </si>
  <si>
    <t>Earnings increased 53% due to the same reason.</t>
  </si>
  <si>
    <t>POA's current quarter sales increased 9% against preceding quarter mainly due to higher CPO price. (Current Qtr:RM2,423 vs Preceding Qtr:RM1,838)</t>
  </si>
  <si>
    <t>At 1.4.2009</t>
  </si>
  <si>
    <t>POA's current quarter earnings decreased 61% against corresponding quarter due to lower milling margins as well as lower contribution from own estates.</t>
  </si>
  <si>
    <t>CONDENSED CONSOLIDATED INCOME STATEMENTS FOR THE PERIOD ENDED 30.6.2009</t>
  </si>
  <si>
    <t xml:space="preserve">  Long term borrowings (LT Debts/Total Equity)</t>
  </si>
  <si>
    <t xml:space="preserve">    As at 30.6.2009, the Group has hedged outstanding foreign currency contracts amounting to USD 9.1 million (RM 32.2 million).</t>
  </si>
  <si>
    <t>Repurchased a total of 673,100 ordinary shares of its issued share capital from the open market during the current financial quarter at an average cost</t>
  </si>
  <si>
    <t>of RM2.68 per share. The total consideration paid for share buy-back, including transaction costs during the current financial quarter amounted to RM1.8 million and</t>
  </si>
  <si>
    <t>CONDENSED CONSOLIDATED CASH FLOW STATEMENT FOR THE PERIOD ENDED 30TH JUNE 2009</t>
  </si>
  <si>
    <t>on 25th August 2009</t>
  </si>
  <si>
    <t>Based on 7.0 sen (Single Tier) per</t>
  </si>
  <si>
    <t>31 days</t>
  </si>
  <si>
    <t>28 days</t>
  </si>
  <si>
    <t>39 days</t>
  </si>
  <si>
    <t>ILF's current quarter sales increased 18% against corresponding quarter due to higher farm produced prices as well as contribution from newly acquired poultry units.</t>
  </si>
  <si>
    <t>Earnings increased 44% against corresponding quarter due to better margin from raw material trade as well as contribution from newly acquired units.</t>
  </si>
  <si>
    <t>The Condensed Consolidated Cash Flow Statement should be read in conjunction with the Annual Financial Report for year ended 31 March 2009 and</t>
  </si>
  <si>
    <t>The Condensed Consolidated Statements of Changes in Equity should be read in conjunction with the Annual Financial Report for year ended 31 March 2009 and</t>
  </si>
  <si>
    <t>There were no corporate proposals announced but not completed at the date of issue of this report except as follows:</t>
  </si>
  <si>
    <t>The Company proposes to implement a bonus issue of up to 66,000,000 new QL shares to be credited as fully paid-up on the basis of one (1) new bonus</t>
  </si>
  <si>
    <t>shares for every five (5) existing QL shares held on an entitlement date to be determined and announced later.</t>
  </si>
  <si>
    <t>and 18% decreased in FFB (Fresh Fruit Bunches) processed against corresponding quarter respectively.</t>
  </si>
  <si>
    <t>POA's current quarter sales decreased 41% against corresponding quarter mainly due to 31% decreased in CPO price (Current qtr: RM2,423 vs Corresponding qtr: RM3,487)</t>
  </si>
  <si>
    <t>MPM's current quarter sales decreased 3% against corresponding quarter due to lower contribution from surimi and lower catch from deep sea fishing.</t>
  </si>
  <si>
    <t>Earnings for the current quarter decreased 20% due to the same reasons.</t>
  </si>
  <si>
    <t>On the overall, State of Sabah's FFB processed decreased 16% against corresponding quarter last year. (Current qtr: 5,628,645mt vs Corresponding qtr: 6,677,852mt)</t>
  </si>
  <si>
    <t>Earnings decreased 53% due to lower contribution from own plantation unit and lower FFB processed. .</t>
  </si>
  <si>
    <t>As per MPOB's statistics, Sabah State FFB production has grown at a slower pace due to factors such as biological tree stress and heavy rainfalls in the early part of the years.</t>
  </si>
  <si>
    <t>ILF's current quarter sales increased 14% against preceding quarter due to higher farm produced prices and higher trade volume of raw material.</t>
  </si>
  <si>
    <t>The directors are cautiously optimistic on the Group's performance for the quarter ending 30.9.2009, amid current global world-wide economic slowdown and A-H1N1 flu threat.</t>
  </si>
  <si>
    <t>Reasons for the decreased in FFB (Sabah State) produced were due to oil palm trees in recuperative period and/or unusually heavy rainfalls in the January09 to February09 period according to relevant authorities.</t>
  </si>
  <si>
    <t xml:space="preserve">Earnings increased 7% against preceding quarter due to higher contribution from raw material trade. </t>
  </si>
  <si>
    <t>MPM's current quarter sales increased 7% against preceding quarter due to higher surimi prices and seasonal effect.</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</si>
</sst>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_);\(#,##0.0\)"/>
    <numFmt numFmtId="166" formatCode="0.0%"/>
    <numFmt numFmtId="167" formatCode="#,##0.000_);\(#,##0.000\)"/>
    <numFmt numFmtId="168" formatCode="_-* #,##0_-;\-* #,##0_-;_-* &quot;-&quot;??_-;_-@_-"/>
    <numFmt numFmtId="169" formatCode="_(* #,##0_);_(* \(#,##0\);_(* &quot;-&quot;??_);_(@_)"/>
    <numFmt numFmtId="170" formatCode="_(* #,##0.000_);_(* \(#,##0.000\);_(* &quot;-&quot;??_);_(@_)"/>
    <numFmt numFmtId="171" formatCode="_-* #,##0.000_-;\-* #,##0.000_-;_-* &quot;-&quot;??_-;_-@_-"/>
    <numFmt numFmtId="172" formatCode="_-* #,##0.0000_-;\-* #,##0.0000_-;_-* &quot;-&quot;??_-;_-@_-"/>
    <numFmt numFmtId="173" formatCode="_(* #,##0_);_(* \(#,##0\);_(* &quot;-&quot;????????_);_(@_)"/>
    <numFmt numFmtId="174" formatCode="_(* #,##0.0_);_(* \(#,##0.0\);_(* &quot;-&quot;??_);_(@_)"/>
    <numFmt numFmtId="175" formatCode="_(* #,##0.0000_);_(* \(#,##0.0000\);_(* &quot;-&quot;????_);_(@_)"/>
    <numFmt numFmtId="176" formatCode="_-* #,##0.00000_-;\-* #,##0.00000_-;_-* &quot;-&quot;??_-;_-@_-"/>
    <numFmt numFmtId="177" formatCode="_-* #,##0.000000_-;\-* #,##0.000000_-;_-* &quot;-&quot;??_-;_-@_-"/>
    <numFmt numFmtId="178" formatCode="_-* #,##0.0000000_-;\-* #,##0.0000000_-;_-* &quot;-&quot;??_-;_-@_-"/>
    <numFmt numFmtId="179" formatCode="_-* #,##0.0_-;\-* #,##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0.0000000000"/>
    <numFmt numFmtId="185" formatCode="_(* #,##0.0000_);_(* \(#,##0.0000\);_(* &quot;-&quot;??_);_(@_)"/>
    <numFmt numFmtId="186" formatCode="0.000%"/>
    <numFmt numFmtId="187" formatCode="0.000"/>
  </numFmts>
  <fonts count="45">
    <font>
      <sz val="10"/>
      <name val="Arial"/>
      <family val="0"/>
    </font>
    <font>
      <sz val="8"/>
      <name val="Arial"/>
      <family val="0"/>
    </font>
    <font>
      <sz val="14"/>
      <name val="Times New Roman"/>
      <family val="0"/>
    </font>
    <font>
      <b/>
      <sz val="14"/>
      <name val="Times New Roman"/>
      <family val="1"/>
    </font>
    <font>
      <b/>
      <sz val="11"/>
      <name val="Times New Roman"/>
      <family val="1"/>
    </font>
    <font>
      <b/>
      <sz val="16"/>
      <name val="Times New Roman"/>
      <family val="1"/>
    </font>
    <font>
      <b/>
      <sz val="11"/>
      <name val="Arial"/>
      <family val="2"/>
    </font>
    <font>
      <b/>
      <sz val="16"/>
      <name val="Arial"/>
      <family val="2"/>
    </font>
    <font>
      <b/>
      <sz val="14"/>
      <name val="Arial"/>
      <family val="2"/>
    </font>
    <font>
      <b/>
      <sz val="10"/>
      <name val="Arial"/>
      <family val="2"/>
    </font>
    <font>
      <sz val="11"/>
      <name val="Times New Roman"/>
      <family val="0"/>
    </font>
    <font>
      <sz val="14"/>
      <name val="Arial"/>
      <family val="0"/>
    </font>
    <font>
      <sz val="12"/>
      <name val="Arial"/>
      <family val="0"/>
    </font>
    <font>
      <b/>
      <sz val="12"/>
      <name val="Times New Roman"/>
      <family val="1"/>
    </font>
    <font>
      <b/>
      <sz val="12"/>
      <name val="Arial"/>
      <family val="2"/>
    </font>
    <font>
      <sz val="12"/>
      <name val="Times New Roman"/>
      <family val="0"/>
    </font>
    <font>
      <b/>
      <vertAlign val="subscript"/>
      <sz val="12"/>
      <name val="Arial"/>
      <family val="2"/>
    </font>
    <font>
      <b/>
      <i/>
      <sz val="11"/>
      <name val="Times New Roman"/>
      <family val="1"/>
    </font>
    <font>
      <u val="singleAccounting"/>
      <sz val="11"/>
      <name val="Times New Roman"/>
      <family val="0"/>
    </font>
    <font>
      <u val="doubleAccounting"/>
      <sz val="11"/>
      <name val="Times New Roman"/>
      <family val="0"/>
    </font>
    <font>
      <b/>
      <sz val="10"/>
      <name val="Times New Roman"/>
      <family val="1"/>
    </font>
    <font>
      <u val="doubleAccounting"/>
      <sz val="10"/>
      <name val="Arial"/>
      <family val="2"/>
    </font>
    <font>
      <i/>
      <sz val="11"/>
      <name val="Times New Roman"/>
      <family val="1"/>
    </font>
    <font>
      <b/>
      <vertAlign val="subscript"/>
      <sz val="14"/>
      <name val="Arial"/>
      <family val="2"/>
    </font>
    <font>
      <u val="single"/>
      <sz val="10"/>
      <color indexed="12"/>
      <name val="Arial"/>
      <family val="0"/>
    </font>
    <font>
      <u val="single"/>
      <sz val="10"/>
      <color indexed="36"/>
      <name val="Arial"/>
      <family val="0"/>
    </font>
    <font>
      <u val="doubleAccounting"/>
      <sz val="12"/>
      <name val="Times New Roman"/>
      <family val="1"/>
    </font>
    <font>
      <u val="singleAccounting"/>
      <sz val="12"/>
      <name val="Times New Roman"/>
      <family val="1"/>
    </font>
    <font>
      <u val="single"/>
      <sz val="12"/>
      <name val="Times New Roman"/>
      <family val="1"/>
    </font>
    <font>
      <b/>
      <sz val="12"/>
      <name val="Comic Sans MS"/>
      <family val="4"/>
    </font>
    <font>
      <b/>
      <vertAlign val="subscript"/>
      <sz val="12"/>
      <name val="Comic Sans MS"/>
      <family val="4"/>
    </font>
    <font>
      <b/>
      <sz val="14"/>
      <name val="Comic Sans MS"/>
      <family val="4"/>
    </font>
    <font>
      <sz val="10"/>
      <name val="Comic Sans MS"/>
      <family val="4"/>
    </font>
    <font>
      <b/>
      <sz val="11"/>
      <name val="Comic Sans MS"/>
      <family val="4"/>
    </font>
    <font>
      <sz val="11"/>
      <name val="Arial"/>
      <family val="2"/>
    </font>
    <font>
      <b/>
      <vertAlign val="subscript"/>
      <sz val="16"/>
      <name val="Comic Sans MS"/>
      <family val="4"/>
    </font>
    <font>
      <b/>
      <sz val="16"/>
      <name val="Comic Sans MS"/>
      <family val="4"/>
    </font>
    <font>
      <sz val="14"/>
      <name val="Comic Sans MS"/>
      <family val="4"/>
    </font>
    <font>
      <sz val="12"/>
      <name val="Comic Sans MS"/>
      <family val="4"/>
    </font>
    <font>
      <b/>
      <sz val="10"/>
      <name val="Comic Sans MS"/>
      <family val="4"/>
    </font>
    <font>
      <u val="singleAccounting"/>
      <sz val="11"/>
      <name val="Comic Sans MS"/>
      <family val="4"/>
    </font>
    <font>
      <sz val="11"/>
      <name val="Comic Sans MS"/>
      <family val="4"/>
    </font>
    <font>
      <b/>
      <i/>
      <sz val="11"/>
      <name val="Comic Sans MS"/>
      <family val="4"/>
    </font>
    <font>
      <u val="doubleAccounting"/>
      <sz val="11"/>
      <name val="Arial"/>
      <family val="2"/>
    </font>
    <font>
      <b/>
      <u val="doubleAccounting"/>
      <sz val="11"/>
      <name val="Times New Roman"/>
      <family val="0"/>
    </font>
  </fonts>
  <fills count="2">
    <fill>
      <patternFill/>
    </fill>
    <fill>
      <patternFill patternType="gray125"/>
    </fill>
  </fills>
  <borders count="25">
    <border>
      <left/>
      <right/>
      <top/>
      <bottom/>
      <diagonal/>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double"/>
    </border>
    <border>
      <left style="thin"/>
      <right style="thin"/>
      <top>
        <color indexed="63"/>
      </top>
      <bottom style="double"/>
    </border>
    <border>
      <left style="thin"/>
      <right style="thin"/>
      <top style="thin"/>
      <bottom style="double"/>
    </border>
    <border>
      <left style="medium"/>
      <right style="medium"/>
      <top style="medium"/>
      <bottom style="medium"/>
    </border>
    <border>
      <left>
        <color indexed="63"/>
      </left>
      <right style="medium"/>
      <top style="medium"/>
      <bottom style="mediu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cellStyleXfs>
  <cellXfs count="311">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8" fillId="0" borderId="0" xfId="0" applyFont="1" applyAlignment="1">
      <alignment/>
    </xf>
    <xf numFmtId="43" fontId="10" fillId="0" borderId="0" xfId="15" applyAlignment="1">
      <alignment/>
    </xf>
    <xf numFmtId="39" fontId="0" fillId="0" borderId="0" xfId="0" applyNumberFormat="1" applyAlignment="1">
      <alignment/>
    </xf>
    <xf numFmtId="0" fontId="12" fillId="0" borderId="0" xfId="0" applyFont="1" applyAlignment="1">
      <alignment/>
    </xf>
    <xf numFmtId="0" fontId="15" fillId="0" borderId="0" xfId="0" applyFont="1" applyAlignment="1">
      <alignment/>
    </xf>
    <xf numFmtId="0" fontId="13" fillId="0" borderId="0" xfId="0" applyFont="1" applyAlignment="1">
      <alignment/>
    </xf>
    <xf numFmtId="0" fontId="13" fillId="0" borderId="1" xfId="0" applyFont="1" applyBorder="1" applyAlignment="1">
      <alignment horizontal="center"/>
    </xf>
    <xf numFmtId="0" fontId="13" fillId="0" borderId="2" xfId="0" applyFont="1" applyBorder="1" applyAlignment="1">
      <alignment horizontal="center"/>
    </xf>
    <xf numFmtId="0" fontId="13" fillId="0" borderId="3" xfId="0" applyFont="1" applyBorder="1" applyAlignment="1">
      <alignment horizontal="center"/>
    </xf>
    <xf numFmtId="0" fontId="13" fillId="0" borderId="4" xfId="0" applyFont="1" applyBorder="1" applyAlignment="1">
      <alignment horizontal="center"/>
    </xf>
    <xf numFmtId="0" fontId="3" fillId="0" borderId="0" xfId="0" applyFont="1" applyAlignment="1">
      <alignment/>
    </xf>
    <xf numFmtId="0" fontId="4" fillId="0" borderId="0" xfId="0" applyFont="1" applyAlignment="1">
      <alignment horizontal="center"/>
    </xf>
    <xf numFmtId="0" fontId="0" fillId="0" borderId="0" xfId="0" applyAlignment="1">
      <alignment horizontal="center"/>
    </xf>
    <xf numFmtId="168" fontId="10" fillId="0" borderId="0" xfId="15" applyNumberFormat="1" applyAlignment="1">
      <alignment/>
    </xf>
    <xf numFmtId="37" fontId="10" fillId="0" borderId="0" xfId="15" applyNumberFormat="1" applyAlignment="1">
      <alignment/>
    </xf>
    <xf numFmtId="168" fontId="0" fillId="0" borderId="0" xfId="0" applyNumberFormat="1" applyAlignment="1">
      <alignment/>
    </xf>
    <xf numFmtId="0" fontId="10" fillId="0" borderId="0" xfId="0" applyFont="1" applyAlignment="1">
      <alignment/>
    </xf>
    <xf numFmtId="168" fontId="18" fillId="0" borderId="0" xfId="15" applyNumberFormat="1" applyFont="1" applyAlignment="1">
      <alignment/>
    </xf>
    <xf numFmtId="0" fontId="10" fillId="0" borderId="0" xfId="0" applyFont="1" applyAlignment="1">
      <alignment/>
    </xf>
    <xf numFmtId="0" fontId="8" fillId="0" borderId="0" xfId="0" applyFont="1" applyAlignment="1">
      <alignment horizontal="left"/>
    </xf>
    <xf numFmtId="0" fontId="6" fillId="0" borderId="0" xfId="0" applyFont="1" applyAlignment="1">
      <alignment/>
    </xf>
    <xf numFmtId="0" fontId="9" fillId="0" borderId="0" xfId="0" applyFont="1" applyAlignment="1">
      <alignment/>
    </xf>
    <xf numFmtId="0" fontId="3" fillId="0" borderId="0" xfId="0" applyFont="1" applyAlignment="1">
      <alignment horizontal="left"/>
    </xf>
    <xf numFmtId="0" fontId="4" fillId="0" borderId="0" xfId="0" applyFont="1" applyBorder="1" applyAlignment="1">
      <alignment horizontal="center"/>
    </xf>
    <xf numFmtId="168" fontId="10" fillId="0" borderId="0" xfId="15" applyNumberFormat="1" applyAlignment="1">
      <alignment horizontal="center"/>
    </xf>
    <xf numFmtId="0" fontId="10" fillId="0" borderId="0" xfId="0" applyFont="1" applyAlignment="1">
      <alignment horizontal="left"/>
    </xf>
    <xf numFmtId="0" fontId="4" fillId="0" borderId="0" xfId="0" applyFont="1" applyAlignment="1">
      <alignment horizontal="left"/>
    </xf>
    <xf numFmtId="0" fontId="0" fillId="0" borderId="1" xfId="0"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5" xfId="0" applyFont="1" applyFill="1" applyBorder="1" applyAlignment="1">
      <alignment horizontal="center"/>
    </xf>
    <xf numFmtId="0" fontId="0" fillId="0" borderId="7" xfId="0" applyBorder="1" applyAlignment="1">
      <alignment horizontal="center"/>
    </xf>
    <xf numFmtId="0" fontId="4" fillId="0" borderId="2" xfId="0" applyFont="1" applyBorder="1" applyAlignment="1">
      <alignment horizontal="center"/>
    </xf>
    <xf numFmtId="0" fontId="4" fillId="0" borderId="8" xfId="0" applyFont="1" applyBorder="1" applyAlignment="1">
      <alignment horizontal="center"/>
    </xf>
    <xf numFmtId="0" fontId="4" fillId="0" borderId="2" xfId="0" applyFont="1" applyFill="1" applyBorder="1" applyAlignment="1">
      <alignment horizontal="center"/>
    </xf>
    <xf numFmtId="0" fontId="4" fillId="0" borderId="2" xfId="0" applyFont="1" applyBorder="1" applyAlignment="1">
      <alignment/>
    </xf>
    <xf numFmtId="0" fontId="0" fillId="0" borderId="3" xfId="0" applyBorder="1" applyAlignment="1">
      <alignment horizontal="center"/>
    </xf>
    <xf numFmtId="0" fontId="4" fillId="0" borderId="4"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168" fontId="18" fillId="0" borderId="2" xfId="15" applyNumberFormat="1" applyFont="1" applyBorder="1" applyAlignment="1">
      <alignment/>
    </xf>
    <xf numFmtId="168" fontId="19" fillId="0" borderId="2" xfId="15" applyNumberFormat="1" applyFont="1" applyBorder="1" applyAlignment="1">
      <alignment/>
    </xf>
    <xf numFmtId="168" fontId="19" fillId="0" borderId="2" xfId="15" applyNumberFormat="1" applyFont="1" applyBorder="1" applyAlignment="1">
      <alignment horizontal="center"/>
    </xf>
    <xf numFmtId="168" fontId="18" fillId="0" borderId="2" xfId="15" applyNumberFormat="1" applyFont="1" applyBorder="1" applyAlignment="1">
      <alignment/>
    </xf>
    <xf numFmtId="169" fontId="18" fillId="0" borderId="11" xfId="0" applyNumberFormat="1" applyFont="1" applyBorder="1" applyAlignment="1">
      <alignment/>
    </xf>
    <xf numFmtId="168" fontId="19" fillId="0" borderId="9" xfId="15" applyNumberFormat="1" applyFont="1" applyBorder="1" applyAlignment="1">
      <alignment/>
    </xf>
    <xf numFmtId="0" fontId="0" fillId="0" borderId="0" xfId="0" applyBorder="1" applyAlignment="1">
      <alignment/>
    </xf>
    <xf numFmtId="168" fontId="19" fillId="0" borderId="0" xfId="15" applyNumberFormat="1" applyFont="1" applyBorder="1" applyAlignment="1">
      <alignment/>
    </xf>
    <xf numFmtId="0" fontId="0" fillId="0" borderId="0" xfId="0" applyBorder="1" applyAlignment="1">
      <alignment horizontal="center"/>
    </xf>
    <xf numFmtId="0" fontId="4" fillId="0" borderId="1" xfId="0" applyFont="1" applyBorder="1" applyAlignment="1">
      <alignment horizontal="center"/>
    </xf>
    <xf numFmtId="168" fontId="19" fillId="0" borderId="4" xfId="15" applyNumberFormat="1" applyFont="1" applyBorder="1" applyAlignment="1">
      <alignment/>
    </xf>
    <xf numFmtId="9" fontId="10" fillId="0" borderId="9" xfId="21" applyFont="1" applyBorder="1" applyAlignment="1">
      <alignment horizontal="center"/>
    </xf>
    <xf numFmtId="168" fontId="10" fillId="0" borderId="9" xfId="15" applyNumberFormat="1" applyFont="1" applyBorder="1" applyAlignment="1">
      <alignment/>
    </xf>
    <xf numFmtId="169" fontId="10" fillId="0" borderId="12" xfId="0" applyNumberFormat="1" applyFont="1" applyBorder="1" applyAlignment="1">
      <alignment/>
    </xf>
    <xf numFmtId="168" fontId="10" fillId="0" borderId="12" xfId="15" applyNumberFormat="1" applyFont="1" applyBorder="1" applyAlignment="1">
      <alignment horizontal="center"/>
    </xf>
    <xf numFmtId="168" fontId="10" fillId="0" borderId="0" xfId="15" applyNumberFormat="1" applyFont="1" applyBorder="1" applyAlignment="1">
      <alignment/>
    </xf>
    <xf numFmtId="169" fontId="10" fillId="0" borderId="0" xfId="0" applyNumberFormat="1" applyFont="1" applyBorder="1" applyAlignment="1">
      <alignment/>
    </xf>
    <xf numFmtId="168" fontId="10" fillId="0" borderId="0" xfId="15" applyNumberFormat="1" applyFont="1" applyBorder="1" applyAlignment="1">
      <alignment horizontal="center"/>
    </xf>
    <xf numFmtId="169" fontId="21" fillId="0" borderId="0" xfId="15" applyNumberFormat="1" applyFont="1" applyBorder="1" applyAlignment="1">
      <alignment/>
    </xf>
    <xf numFmtId="0" fontId="3" fillId="0" borderId="0" xfId="0" applyFont="1" applyAlignment="1">
      <alignment horizontal="justify"/>
    </xf>
    <xf numFmtId="0" fontId="4" fillId="0" borderId="13" xfId="0" applyFont="1" applyBorder="1" applyAlignment="1">
      <alignment horizontal="center"/>
    </xf>
    <xf numFmtId="169" fontId="10" fillId="0" borderId="0" xfId="15" applyNumberFormat="1" applyAlignment="1">
      <alignment horizontal="center"/>
    </xf>
    <xf numFmtId="169" fontId="18" fillId="0" borderId="0" xfId="0" applyNumberFormat="1" applyFont="1" applyAlignment="1">
      <alignment/>
    </xf>
    <xf numFmtId="173" fontId="18" fillId="0" borderId="0" xfId="15" applyNumberFormat="1" applyFont="1" applyAlignment="1">
      <alignment/>
    </xf>
    <xf numFmtId="168" fontId="18" fillId="0" borderId="0" xfId="0" applyNumberFormat="1" applyFont="1" applyAlignment="1">
      <alignment/>
    </xf>
    <xf numFmtId="168" fontId="18" fillId="0" borderId="0" xfId="15" applyNumberFormat="1" applyFont="1" applyAlignment="1">
      <alignment/>
    </xf>
    <xf numFmtId="0" fontId="20" fillId="0" borderId="0" xfId="0" applyFont="1" applyBorder="1" applyAlignment="1">
      <alignment horizontal="center"/>
    </xf>
    <xf numFmtId="0" fontId="3" fillId="0" borderId="0" xfId="0" applyFont="1" applyAlignment="1" quotePrefix="1">
      <alignment horizontal="center"/>
    </xf>
    <xf numFmtId="0" fontId="2" fillId="0" borderId="0" xfId="0" applyFont="1" applyAlignment="1">
      <alignment horizontal="left"/>
    </xf>
    <xf numFmtId="168" fontId="10" fillId="0" borderId="0" xfId="15" applyNumberFormat="1" applyFont="1" applyAlignment="1">
      <alignment/>
    </xf>
    <xf numFmtId="168" fontId="18" fillId="0" borderId="0" xfId="0" applyNumberFormat="1" applyFont="1" applyAlignment="1">
      <alignment/>
    </xf>
    <xf numFmtId="0" fontId="20" fillId="0" borderId="0" xfId="0" applyFont="1" applyAlignment="1">
      <alignment horizontal="center" wrapText="1"/>
    </xf>
    <xf numFmtId="0" fontId="10" fillId="0" borderId="0" xfId="0" applyFont="1" applyAlignment="1">
      <alignment horizontal="center"/>
    </xf>
    <xf numFmtId="0" fontId="10" fillId="0" borderId="0" xfId="0" applyFont="1" applyAlignment="1">
      <alignment horizontal="justify"/>
    </xf>
    <xf numFmtId="37" fontId="0" fillId="0" borderId="0" xfId="0" applyNumberFormat="1" applyAlignment="1">
      <alignment horizontal="center"/>
    </xf>
    <xf numFmtId="43" fontId="10" fillId="0" borderId="14" xfId="15" applyFont="1" applyBorder="1" applyAlignment="1">
      <alignment/>
    </xf>
    <xf numFmtId="15" fontId="10" fillId="0" borderId="0" xfId="0" applyNumberFormat="1" applyFont="1" applyAlignment="1">
      <alignment/>
    </xf>
    <xf numFmtId="0" fontId="0" fillId="0" borderId="11" xfId="0" applyBorder="1" applyAlignment="1">
      <alignment horizontal="center"/>
    </xf>
    <xf numFmtId="0" fontId="10" fillId="0" borderId="6" xfId="0" applyFont="1"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0" fillId="0" borderId="0" xfId="0" applyBorder="1" applyAlignment="1" quotePrefix="1">
      <alignment horizontal="center"/>
    </xf>
    <xf numFmtId="15" fontId="0" fillId="0" borderId="8" xfId="0" applyNumberFormat="1" applyBorder="1" applyAlignment="1">
      <alignment horizontal="center"/>
    </xf>
    <xf numFmtId="0" fontId="22" fillId="0" borderId="0" xfId="0" applyFont="1" applyAlignment="1">
      <alignment/>
    </xf>
    <xf numFmtId="37" fontId="0" fillId="0" borderId="0" xfId="0" applyNumberFormat="1" applyAlignment="1">
      <alignment/>
    </xf>
    <xf numFmtId="0" fontId="4" fillId="0" borderId="11" xfId="0" applyFont="1" applyBorder="1" applyAlignment="1">
      <alignment horizontal="center"/>
    </xf>
    <xf numFmtId="0" fontId="4" fillId="0" borderId="16" xfId="0" applyFont="1" applyBorder="1" applyAlignment="1">
      <alignment horizontal="center"/>
    </xf>
    <xf numFmtId="0" fontId="2" fillId="0" borderId="0" xfId="0" applyFont="1" applyAlignment="1">
      <alignment horizontal="center"/>
    </xf>
    <xf numFmtId="37" fontId="2" fillId="0" borderId="0" xfId="15" applyNumberFormat="1" applyFont="1" applyAlignment="1">
      <alignment horizontal="center"/>
    </xf>
    <xf numFmtId="37" fontId="2" fillId="0" borderId="0" xfId="0" applyNumberFormat="1" applyFont="1" applyAlignment="1">
      <alignment horizontal="center"/>
    </xf>
    <xf numFmtId="37" fontId="2" fillId="0" borderId="17" xfId="0" applyNumberFormat="1" applyFont="1" applyBorder="1" applyAlignment="1">
      <alignment horizontal="center"/>
    </xf>
    <xf numFmtId="39" fontId="2" fillId="0" borderId="0" xfId="0" applyNumberFormat="1" applyFont="1" applyAlignment="1">
      <alignment/>
    </xf>
    <xf numFmtId="41" fontId="0" fillId="0" borderId="0" xfId="0" applyNumberFormat="1" applyAlignment="1">
      <alignment/>
    </xf>
    <xf numFmtId="169" fontId="0" fillId="0" borderId="0" xfId="15" applyNumberFormat="1" applyAlignment="1">
      <alignment/>
    </xf>
    <xf numFmtId="168" fontId="18" fillId="0" borderId="9" xfId="15" applyNumberFormat="1" applyFont="1" applyBorder="1" applyAlignment="1">
      <alignment/>
    </xf>
    <xf numFmtId="0" fontId="13" fillId="0" borderId="5" xfId="0" applyFont="1" applyBorder="1" applyAlignment="1">
      <alignment horizontal="center"/>
    </xf>
    <xf numFmtId="168" fontId="10" fillId="0" borderId="17" xfId="15" applyNumberFormat="1" applyFont="1" applyBorder="1" applyAlignment="1">
      <alignment/>
    </xf>
    <xf numFmtId="0" fontId="0" fillId="0" borderId="0" xfId="0" applyFont="1" applyAlignment="1">
      <alignment/>
    </xf>
    <xf numFmtId="0" fontId="0" fillId="0" borderId="0" xfId="0" applyAlignment="1">
      <alignment horizontal="center" vertical="center" wrapText="1"/>
    </xf>
    <xf numFmtId="169" fontId="0" fillId="0" borderId="0" xfId="0" applyNumberFormat="1" applyAlignment="1">
      <alignment/>
    </xf>
    <xf numFmtId="0" fontId="9" fillId="0" borderId="0" xfId="0" applyFont="1" applyAlignment="1">
      <alignment horizontal="center" wrapText="1"/>
    </xf>
    <xf numFmtId="0" fontId="9" fillId="0" borderId="0" xfId="0" applyFont="1" applyAlignment="1">
      <alignment horizontal="center" vertical="center" wrapText="1"/>
    </xf>
    <xf numFmtId="0" fontId="9" fillId="0" borderId="0" xfId="0" applyFont="1" applyAlignment="1">
      <alignment/>
    </xf>
    <xf numFmtId="0" fontId="9" fillId="0" borderId="0" xfId="0" applyFont="1" applyAlignment="1">
      <alignment horizontal="center"/>
    </xf>
    <xf numFmtId="168" fontId="9" fillId="0" borderId="0" xfId="0" applyNumberFormat="1" applyFont="1" applyAlignment="1">
      <alignment/>
    </xf>
    <xf numFmtId="37" fontId="9" fillId="0" borderId="0" xfId="0" applyNumberFormat="1" applyFont="1" applyAlignment="1">
      <alignment/>
    </xf>
    <xf numFmtId="169" fontId="9" fillId="0" borderId="0" xfId="15" applyNumberFormat="1" applyFont="1" applyAlignment="1">
      <alignment/>
    </xf>
    <xf numFmtId="169" fontId="18" fillId="0" borderId="0" xfId="15" applyNumberFormat="1" applyFont="1" applyAlignment="1">
      <alignment/>
    </xf>
    <xf numFmtId="0" fontId="3" fillId="0" borderId="0" xfId="0" applyFont="1" applyAlignment="1">
      <alignment horizontal="center" vertical="center" wrapText="1"/>
    </xf>
    <xf numFmtId="37" fontId="2" fillId="0" borderId="13" xfId="0" applyNumberFormat="1" applyFont="1" applyBorder="1" applyAlignment="1">
      <alignment horizontal="center"/>
    </xf>
    <xf numFmtId="169" fontId="0" fillId="0" borderId="17" xfId="15" applyNumberFormat="1" applyBorder="1" applyAlignment="1">
      <alignment/>
    </xf>
    <xf numFmtId="0" fontId="4" fillId="0" borderId="9" xfId="0" applyFont="1" applyBorder="1" applyAlignment="1">
      <alignment horizontal="center" wrapText="1"/>
    </xf>
    <xf numFmtId="169" fontId="10" fillId="0" borderId="10" xfId="0" applyNumberFormat="1" applyFont="1" applyBorder="1" applyAlignment="1">
      <alignment horizontal="center"/>
    </xf>
    <xf numFmtId="0" fontId="0" fillId="0" borderId="13" xfId="0" applyBorder="1" applyAlignment="1" quotePrefix="1">
      <alignment horizontal="center"/>
    </xf>
    <xf numFmtId="15" fontId="0" fillId="0" borderId="15" xfId="0" applyNumberFormat="1" applyBorder="1" applyAlignment="1">
      <alignment horizontal="center"/>
    </xf>
    <xf numFmtId="169" fontId="10" fillId="0" borderId="0" xfId="15" applyNumberFormat="1" applyAlignment="1">
      <alignment/>
    </xf>
    <xf numFmtId="0" fontId="15" fillId="0" borderId="0" xfId="0" applyFont="1" applyAlignment="1">
      <alignment/>
    </xf>
    <xf numFmtId="0" fontId="15" fillId="0" borderId="9" xfId="0" applyFont="1" applyBorder="1" applyAlignment="1">
      <alignment/>
    </xf>
    <xf numFmtId="0" fontId="13" fillId="0" borderId="9" xfId="0" applyFont="1" applyBorder="1" applyAlignment="1">
      <alignment horizontal="center"/>
    </xf>
    <xf numFmtId="0" fontId="13" fillId="0" borderId="7" xfId="0" applyFont="1" applyBorder="1" applyAlignment="1">
      <alignment horizontal="center"/>
    </xf>
    <xf numFmtId="0" fontId="13" fillId="0" borderId="5" xfId="0" applyFont="1" applyBorder="1" applyAlignment="1">
      <alignment/>
    </xf>
    <xf numFmtId="0" fontId="13" fillId="0" borderId="2" xfId="0" applyFont="1" applyBorder="1" applyAlignment="1">
      <alignment/>
    </xf>
    <xf numFmtId="14" fontId="13" fillId="0" borderId="7" xfId="0" applyNumberFormat="1" applyFont="1" applyBorder="1" applyAlignment="1">
      <alignment horizontal="center"/>
    </xf>
    <xf numFmtId="14" fontId="13" fillId="0" borderId="2" xfId="0" applyNumberFormat="1" applyFont="1" applyBorder="1" applyAlignment="1">
      <alignment horizontal="center"/>
    </xf>
    <xf numFmtId="0" fontId="13" fillId="0" borderId="4" xfId="0" applyFont="1" applyBorder="1" applyAlignment="1">
      <alignment/>
    </xf>
    <xf numFmtId="0" fontId="15" fillId="0" borderId="5" xfId="0" applyFont="1" applyBorder="1" applyAlignment="1">
      <alignment horizontal="center"/>
    </xf>
    <xf numFmtId="0" fontId="15" fillId="0" borderId="5" xfId="0" applyFont="1" applyBorder="1" applyAlignment="1">
      <alignment/>
    </xf>
    <xf numFmtId="0" fontId="15" fillId="0" borderId="0" xfId="0" applyFont="1" applyAlignment="1">
      <alignment horizontal="center"/>
    </xf>
    <xf numFmtId="0" fontId="15" fillId="0" borderId="2" xfId="0" applyFont="1" applyBorder="1" applyAlignment="1">
      <alignment horizontal="center"/>
    </xf>
    <xf numFmtId="0" fontId="15" fillId="0" borderId="2" xfId="0" applyFont="1" applyBorder="1" applyAlignment="1">
      <alignment/>
    </xf>
    <xf numFmtId="10" fontId="15" fillId="0" borderId="0" xfId="21" applyNumberFormat="1" applyFont="1" applyAlignment="1">
      <alignment/>
    </xf>
    <xf numFmtId="168" fontId="26" fillId="0" borderId="2" xfId="15" applyNumberFormat="1" applyFont="1" applyBorder="1" applyAlignment="1">
      <alignment/>
    </xf>
    <xf numFmtId="168" fontId="15" fillId="0" borderId="2" xfId="0" applyNumberFormat="1" applyFont="1" applyBorder="1" applyAlignment="1">
      <alignment/>
    </xf>
    <xf numFmtId="168" fontId="15" fillId="0" borderId="2" xfId="15" applyNumberFormat="1" applyFont="1" applyBorder="1" applyAlignment="1">
      <alignment/>
    </xf>
    <xf numFmtId="37" fontId="15" fillId="0" borderId="2" xfId="15" applyNumberFormat="1" applyFont="1" applyBorder="1" applyAlignment="1">
      <alignment/>
    </xf>
    <xf numFmtId="169" fontId="15" fillId="0" borderId="2" xfId="15" applyNumberFormat="1" applyFont="1" applyBorder="1" applyAlignment="1">
      <alignment/>
    </xf>
    <xf numFmtId="169" fontId="27" fillId="0" borderId="2" xfId="15" applyNumberFormat="1" applyFont="1" applyBorder="1" applyAlignment="1">
      <alignment/>
    </xf>
    <xf numFmtId="168" fontId="27" fillId="0" borderId="2" xfId="15" applyNumberFormat="1" applyFont="1" applyBorder="1" applyAlignment="1">
      <alignment/>
    </xf>
    <xf numFmtId="0" fontId="15" fillId="0" borderId="0" xfId="0" applyFont="1" applyAlignment="1">
      <alignment horizontal="center" vertical="center" wrapText="1"/>
    </xf>
    <xf numFmtId="169" fontId="28" fillId="0" borderId="2" xfId="15" applyNumberFormat="1" applyFont="1" applyBorder="1" applyAlignment="1">
      <alignment/>
    </xf>
    <xf numFmtId="168" fontId="15" fillId="0" borderId="18" xfId="15" applyNumberFormat="1" applyFont="1" applyBorder="1" applyAlignment="1">
      <alignment/>
    </xf>
    <xf numFmtId="166" fontId="15" fillId="0" borderId="0" xfId="21" applyNumberFormat="1" applyFont="1" applyAlignment="1">
      <alignment/>
    </xf>
    <xf numFmtId="168" fontId="15" fillId="0" borderId="19" xfId="15" applyNumberFormat="1" applyFont="1" applyBorder="1" applyAlignment="1">
      <alignment/>
    </xf>
    <xf numFmtId="169" fontId="15" fillId="0" borderId="18" xfId="15" applyNumberFormat="1" applyFont="1" applyBorder="1" applyAlignment="1">
      <alignment/>
    </xf>
    <xf numFmtId="168" fontId="15" fillId="0" borderId="18" xfId="0" applyNumberFormat="1" applyFont="1" applyBorder="1" applyAlignment="1">
      <alignment/>
    </xf>
    <xf numFmtId="43" fontId="15" fillId="0" borderId="18" xfId="15" applyFont="1" applyBorder="1" applyAlignment="1">
      <alignment horizontal="right"/>
    </xf>
    <xf numFmtId="170" fontId="15" fillId="0" borderId="2" xfId="0" applyNumberFormat="1" applyFont="1" applyBorder="1" applyAlignment="1">
      <alignment/>
    </xf>
    <xf numFmtId="43" fontId="15" fillId="0" borderId="18" xfId="15" applyFont="1" applyBorder="1" applyAlignment="1">
      <alignment/>
    </xf>
    <xf numFmtId="170" fontId="15" fillId="0" borderId="0" xfId="0" applyNumberFormat="1" applyFont="1" applyAlignment="1">
      <alignment/>
    </xf>
    <xf numFmtId="0" fontId="15" fillId="0" borderId="18" xfId="0" applyFont="1" applyBorder="1" applyAlignment="1">
      <alignment horizontal="right"/>
    </xf>
    <xf numFmtId="168" fontId="15" fillId="0" borderId="18" xfId="0" applyNumberFormat="1" applyFont="1" applyBorder="1" applyAlignment="1">
      <alignment horizontal="right"/>
    </xf>
    <xf numFmtId="0" fontId="15" fillId="0" borderId="4" xfId="0" applyFont="1" applyBorder="1" applyAlignment="1">
      <alignment horizontal="center"/>
    </xf>
    <xf numFmtId="0" fontId="15" fillId="0" borderId="4" xfId="0" applyFont="1" applyBorder="1" applyAlignment="1">
      <alignment/>
    </xf>
    <xf numFmtId="168" fontId="15" fillId="0" borderId="4" xfId="0" applyNumberFormat="1" applyFont="1" applyBorder="1" applyAlignment="1">
      <alignment horizontal="center"/>
    </xf>
    <xf numFmtId="168" fontId="15" fillId="0" borderId="4" xfId="0" applyNumberFormat="1" applyFont="1" applyBorder="1" applyAlignment="1">
      <alignment/>
    </xf>
    <xf numFmtId="43" fontId="15" fillId="0" borderId="2" xfId="15" applyFont="1" applyBorder="1" applyAlignment="1">
      <alignment/>
    </xf>
    <xf numFmtId="43" fontId="0" fillId="0" borderId="0" xfId="0" applyNumberFormat="1" applyAlignment="1">
      <alignment/>
    </xf>
    <xf numFmtId="43" fontId="0" fillId="0" borderId="0" xfId="15" applyAlignment="1">
      <alignment/>
    </xf>
    <xf numFmtId="10" fontId="15" fillId="0" borderId="2" xfId="21" applyNumberFormat="1" applyFont="1" applyBorder="1" applyAlignment="1">
      <alignment/>
    </xf>
    <xf numFmtId="0" fontId="31" fillId="0" borderId="0" xfId="0" applyFont="1" applyAlignment="1">
      <alignment horizontal="left"/>
    </xf>
    <xf numFmtId="0" fontId="32" fillId="0" borderId="0" xfId="0" applyFont="1" applyAlignment="1">
      <alignment/>
    </xf>
    <xf numFmtId="0" fontId="33" fillId="0" borderId="0" xfId="0" applyFont="1" applyAlignment="1">
      <alignment/>
    </xf>
    <xf numFmtId="0" fontId="31" fillId="0" borderId="0" xfId="0" applyFont="1" applyAlignment="1">
      <alignment/>
    </xf>
    <xf numFmtId="0" fontId="32" fillId="0" borderId="0" xfId="0" applyFont="1" applyAlignment="1">
      <alignment horizontal="center"/>
    </xf>
    <xf numFmtId="0" fontId="31" fillId="0" borderId="0" xfId="0" applyFont="1" applyAlignment="1">
      <alignment horizontal="center"/>
    </xf>
    <xf numFmtId="0" fontId="31" fillId="0" borderId="20" xfId="0" applyFont="1" applyBorder="1" applyAlignment="1">
      <alignment horizontal="left"/>
    </xf>
    <xf numFmtId="0" fontId="31" fillId="0" borderId="21" xfId="0" applyFont="1" applyBorder="1" applyAlignment="1">
      <alignment horizontal="center"/>
    </xf>
    <xf numFmtId="0" fontId="31" fillId="0" borderId="22" xfId="0" applyFont="1" applyBorder="1" applyAlignment="1">
      <alignment horizontal="left"/>
    </xf>
    <xf numFmtId="39" fontId="31" fillId="0" borderId="23" xfId="15" applyNumberFormat="1" applyFont="1" applyBorder="1" applyAlignment="1">
      <alignment horizontal="center" vertical="center" wrapText="1"/>
    </xf>
    <xf numFmtId="0" fontId="31" fillId="0" borderId="24" xfId="0" applyFont="1" applyBorder="1" applyAlignment="1">
      <alignment horizontal="left"/>
    </xf>
    <xf numFmtId="39" fontId="31" fillId="0" borderId="20" xfId="15" applyNumberFormat="1" applyFont="1" applyBorder="1" applyAlignment="1">
      <alignment horizontal="center" vertical="center" wrapText="1"/>
    </xf>
    <xf numFmtId="0" fontId="31" fillId="0" borderId="0" xfId="0" applyFont="1" applyBorder="1" applyAlignment="1">
      <alignment horizontal="left"/>
    </xf>
    <xf numFmtId="9" fontId="31" fillId="0" borderId="0" xfId="21" applyFont="1" applyBorder="1" applyAlignment="1">
      <alignment horizontal="center"/>
    </xf>
    <xf numFmtId="0" fontId="31" fillId="0" borderId="21" xfId="0" applyFont="1" applyBorder="1" applyAlignment="1">
      <alignment horizontal="center" vertical="center"/>
    </xf>
    <xf numFmtId="0" fontId="31" fillId="0" borderId="20" xfId="0" applyFont="1" applyBorder="1" applyAlignment="1">
      <alignment horizontal="left" vertical="center" wrapText="1"/>
    </xf>
    <xf numFmtId="0" fontId="31" fillId="0" borderId="21" xfId="0" applyFont="1" applyBorder="1" applyAlignment="1">
      <alignment horizontal="left" vertical="center" wrapText="1"/>
    </xf>
    <xf numFmtId="0" fontId="31" fillId="0" borderId="21" xfId="0" applyFont="1" applyBorder="1" applyAlignment="1">
      <alignment vertical="center" wrapText="1"/>
    </xf>
    <xf numFmtId="0" fontId="33" fillId="0" borderId="0" xfId="0" applyFont="1" applyAlignment="1">
      <alignment horizontal="center"/>
    </xf>
    <xf numFmtId="0" fontId="33" fillId="0" borderId="0" xfId="0" applyFont="1" applyAlignment="1">
      <alignment horizontal="left"/>
    </xf>
    <xf numFmtId="0" fontId="34" fillId="0" borderId="0" xfId="0" applyFont="1" applyAlignment="1">
      <alignment horizontal="left"/>
    </xf>
    <xf numFmtId="0" fontId="34" fillId="0" borderId="0" xfId="0" applyFont="1" applyAlignment="1">
      <alignment horizontal="center"/>
    </xf>
    <xf numFmtId="0" fontId="34" fillId="0" borderId="0" xfId="0" applyFont="1" applyAlignment="1">
      <alignment/>
    </xf>
    <xf numFmtId="0" fontId="12" fillId="0" borderId="0" xfId="0" applyFont="1" applyAlignment="1">
      <alignment/>
    </xf>
    <xf numFmtId="0" fontId="36" fillId="0" borderId="0" xfId="0" applyFont="1" applyAlignment="1">
      <alignment horizontal="left"/>
    </xf>
    <xf numFmtId="0" fontId="36" fillId="0" borderId="0" xfId="0" applyFont="1" applyAlignment="1">
      <alignment/>
    </xf>
    <xf numFmtId="0" fontId="37" fillId="0" borderId="0" xfId="0" applyFont="1" applyAlignment="1">
      <alignment horizontal="center"/>
    </xf>
    <xf numFmtId="0" fontId="37" fillId="0" borderId="0" xfId="0" applyFont="1" applyAlignment="1">
      <alignment horizontal="left"/>
    </xf>
    <xf numFmtId="0" fontId="31" fillId="0" borderId="0" xfId="0" applyNumberFormat="1" applyFont="1" applyAlignment="1">
      <alignment horizontal="center"/>
    </xf>
    <xf numFmtId="0" fontId="38" fillId="0" borderId="0" xfId="0" applyFont="1" applyAlignment="1">
      <alignment/>
    </xf>
    <xf numFmtId="0" fontId="39" fillId="0" borderId="0" xfId="0" applyFont="1" applyAlignment="1">
      <alignment/>
    </xf>
    <xf numFmtId="43" fontId="39" fillId="0" borderId="0" xfId="15" applyFont="1" applyAlignment="1">
      <alignment/>
    </xf>
    <xf numFmtId="43" fontId="39" fillId="0" borderId="17" xfId="15" applyFont="1" applyBorder="1" applyAlignment="1">
      <alignment/>
    </xf>
    <xf numFmtId="9" fontId="39" fillId="0" borderId="0" xfId="0" applyNumberFormat="1" applyFont="1" applyBorder="1" applyAlignment="1">
      <alignment/>
    </xf>
    <xf numFmtId="0" fontId="33" fillId="0" borderId="0" xfId="0" applyFont="1" applyBorder="1" applyAlignment="1">
      <alignment horizontal="center"/>
    </xf>
    <xf numFmtId="0" fontId="33" fillId="0" borderId="0" xfId="0" applyFont="1" applyBorder="1" applyAlignment="1">
      <alignment horizontal="center" wrapText="1"/>
    </xf>
    <xf numFmtId="168" fontId="40" fillId="0" borderId="0" xfId="15" applyNumberFormat="1" applyFont="1" applyAlignment="1">
      <alignment/>
    </xf>
    <xf numFmtId="0" fontId="41" fillId="0" borderId="0" xfId="0" applyFont="1" applyAlignment="1">
      <alignment/>
    </xf>
    <xf numFmtId="168" fontId="41" fillId="0" borderId="0" xfId="15" applyNumberFormat="1" applyFont="1" applyAlignment="1">
      <alignment/>
    </xf>
    <xf numFmtId="168" fontId="42" fillId="0" borderId="0" xfId="15" applyNumberFormat="1" applyFont="1" applyAlignment="1">
      <alignment/>
    </xf>
    <xf numFmtId="168" fontId="41" fillId="0" borderId="0" xfId="15" applyNumberFormat="1" applyFont="1" applyAlignment="1">
      <alignment horizontal="center"/>
    </xf>
    <xf numFmtId="168" fontId="41" fillId="0" borderId="0" xfId="15" applyNumberFormat="1" applyFont="1" applyAlignment="1">
      <alignment horizontal="center" wrapText="1"/>
    </xf>
    <xf numFmtId="168" fontId="41" fillId="0" borderId="17" xfId="15" applyNumberFormat="1" applyFont="1" applyBorder="1" applyAlignment="1">
      <alignment/>
    </xf>
    <xf numFmtId="168" fontId="31" fillId="0" borderId="0" xfId="15" applyNumberFormat="1" applyFont="1" applyAlignment="1">
      <alignment/>
    </xf>
    <xf numFmtId="0" fontId="41" fillId="0" borderId="0" xfId="0" applyFont="1" applyAlignment="1">
      <alignment horizontal="left"/>
    </xf>
    <xf numFmtId="43" fontId="32" fillId="0" borderId="0" xfId="15" applyFont="1" applyAlignment="1" quotePrefix="1">
      <alignment horizontal="center"/>
    </xf>
    <xf numFmtId="0" fontId="32" fillId="0" borderId="0" xfId="0" applyFont="1" applyAlignment="1" quotePrefix="1">
      <alignment horizontal="center"/>
    </xf>
    <xf numFmtId="169" fontId="32" fillId="0" borderId="0" xfId="15" applyNumberFormat="1" applyFont="1" applyAlignment="1">
      <alignment/>
    </xf>
    <xf numFmtId="43" fontId="41" fillId="0" borderId="0" xfId="15" applyFont="1" applyAlignment="1">
      <alignment/>
    </xf>
    <xf numFmtId="0" fontId="34" fillId="0" borderId="0" xfId="0" applyFont="1" applyAlignment="1">
      <alignment/>
    </xf>
    <xf numFmtId="0" fontId="34" fillId="0" borderId="1" xfId="0" applyFont="1" applyBorder="1" applyAlignment="1">
      <alignment/>
    </xf>
    <xf numFmtId="0" fontId="34" fillId="0" borderId="7" xfId="0" applyFont="1" applyBorder="1" applyAlignment="1">
      <alignment/>
    </xf>
    <xf numFmtId="0" fontId="34" fillId="0" borderId="3" xfId="0" applyFont="1" applyBorder="1" applyAlignment="1">
      <alignment/>
    </xf>
    <xf numFmtId="0" fontId="4" fillId="0" borderId="15" xfId="0" applyFont="1" applyBorder="1" applyAlignment="1">
      <alignment horizontal="center"/>
    </xf>
    <xf numFmtId="0" fontId="34" fillId="0" borderId="2" xfId="0" applyFont="1" applyBorder="1" applyAlignment="1">
      <alignment/>
    </xf>
    <xf numFmtId="0" fontId="34" fillId="0" borderId="2" xfId="0" applyFont="1" applyBorder="1" applyAlignment="1">
      <alignment horizontal="center"/>
    </xf>
    <xf numFmtId="168" fontId="10" fillId="0" borderId="2" xfId="15" applyNumberFormat="1" applyFont="1" applyBorder="1" applyAlignment="1">
      <alignment/>
    </xf>
    <xf numFmtId="9" fontId="10" fillId="0" borderId="2" xfId="21" applyNumberFormat="1" applyFont="1" applyBorder="1" applyAlignment="1">
      <alignment horizontal="center"/>
    </xf>
    <xf numFmtId="9" fontId="10" fillId="0" borderId="2" xfId="21" applyFont="1" applyBorder="1" applyAlignment="1">
      <alignment horizontal="center"/>
    </xf>
    <xf numFmtId="0" fontId="34" fillId="0" borderId="4" xfId="0" applyFont="1" applyBorder="1" applyAlignment="1">
      <alignment/>
    </xf>
    <xf numFmtId="9" fontId="10" fillId="0" borderId="9" xfId="21" applyNumberFormat="1" applyFont="1" applyBorder="1" applyAlignment="1">
      <alignment horizontal="center"/>
    </xf>
    <xf numFmtId="0" fontId="34" fillId="0" borderId="9" xfId="0" applyFont="1" applyBorder="1" applyAlignment="1">
      <alignment/>
    </xf>
    <xf numFmtId="169" fontId="43" fillId="0" borderId="10" xfId="15" applyNumberFormat="1" applyFont="1" applyBorder="1" applyAlignment="1">
      <alignment/>
    </xf>
    <xf numFmtId="0" fontId="34" fillId="0" borderId="1" xfId="0" applyFont="1" applyBorder="1" applyAlignment="1">
      <alignment horizontal="center"/>
    </xf>
    <xf numFmtId="0" fontId="34" fillId="0" borderId="7" xfId="0" applyFont="1" applyBorder="1" applyAlignment="1">
      <alignment horizontal="center"/>
    </xf>
    <xf numFmtId="0" fontId="34" fillId="0" borderId="3" xfId="0" applyFont="1" applyBorder="1" applyAlignment="1">
      <alignment horizontal="center"/>
    </xf>
    <xf numFmtId="0" fontId="34" fillId="0" borderId="16" xfId="0" applyFont="1" applyBorder="1" applyAlignment="1">
      <alignment horizontal="center"/>
    </xf>
    <xf numFmtId="168" fontId="10" fillId="0" borderId="19" xfId="15" applyNumberFormat="1" applyFont="1" applyBorder="1" applyAlignment="1">
      <alignment/>
    </xf>
    <xf numFmtId="168" fontId="10" fillId="0" borderId="19" xfId="15" applyNumberFormat="1" applyFont="1" applyBorder="1" applyAlignment="1">
      <alignment horizontal="center"/>
    </xf>
    <xf numFmtId="0" fontId="34" fillId="0" borderId="4" xfId="0" applyFont="1" applyBorder="1" applyAlignment="1">
      <alignment horizontal="center"/>
    </xf>
    <xf numFmtId="0" fontId="34" fillId="0" borderId="13" xfId="0" applyFont="1" applyBorder="1" applyAlignment="1">
      <alignment/>
    </xf>
    <xf numFmtId="9" fontId="10" fillId="0" borderId="5" xfId="21" applyFont="1" applyBorder="1" applyAlignment="1">
      <alignment horizontal="center"/>
    </xf>
    <xf numFmtId="168" fontId="10" fillId="0" borderId="5" xfId="15" applyNumberFormat="1" applyFont="1" applyBorder="1" applyAlignment="1">
      <alignment/>
    </xf>
    <xf numFmtId="168" fontId="10" fillId="0" borderId="0" xfId="15" applyNumberFormat="1" applyFont="1" applyAlignment="1">
      <alignment/>
    </xf>
    <xf numFmtId="168" fontId="10" fillId="0" borderId="4" xfId="15" applyNumberFormat="1" applyFont="1" applyBorder="1" applyAlignment="1">
      <alignment/>
    </xf>
    <xf numFmtId="0" fontId="34" fillId="0" borderId="16" xfId="0" applyFont="1" applyBorder="1" applyAlignment="1">
      <alignment/>
    </xf>
    <xf numFmtId="0" fontId="34" fillId="0" borderId="12" xfId="0" applyFont="1" applyBorder="1" applyAlignment="1">
      <alignment/>
    </xf>
    <xf numFmtId="0" fontId="34" fillId="0" borderId="12" xfId="0" applyFont="1" applyBorder="1" applyAlignment="1">
      <alignment horizontal="center"/>
    </xf>
    <xf numFmtId="0" fontId="34" fillId="0" borderId="10" xfId="0" applyFont="1" applyBorder="1" applyAlignment="1">
      <alignment horizontal="center"/>
    </xf>
    <xf numFmtId="0" fontId="34" fillId="0" borderId="0" xfId="0" applyFont="1" applyFill="1" applyBorder="1" applyAlignment="1">
      <alignment/>
    </xf>
    <xf numFmtId="3" fontId="0" fillId="0" borderId="0" xfId="0" applyNumberFormat="1" applyAlignment="1">
      <alignment/>
    </xf>
    <xf numFmtId="9" fontId="0" fillId="0" borderId="0" xfId="21" applyAlignment="1">
      <alignment/>
    </xf>
    <xf numFmtId="0" fontId="34" fillId="0" borderId="7" xfId="0" applyFont="1" applyBorder="1" applyAlignment="1">
      <alignment horizontal="center"/>
    </xf>
    <xf numFmtId="0" fontId="34" fillId="0" borderId="0" xfId="0" applyFont="1" applyBorder="1" applyAlignment="1" quotePrefix="1">
      <alignment horizontal="center"/>
    </xf>
    <xf numFmtId="0" fontId="34" fillId="0" borderId="0" xfId="0" applyFont="1" applyBorder="1" applyAlignment="1">
      <alignment horizontal="center"/>
    </xf>
    <xf numFmtId="0" fontId="13" fillId="0" borderId="0" xfId="0" applyFont="1" applyBorder="1" applyAlignment="1">
      <alignment horizontal="center"/>
    </xf>
    <xf numFmtId="14" fontId="13" fillId="0" borderId="0" xfId="0" applyNumberFormat="1" applyFont="1" applyBorder="1" applyAlignment="1">
      <alignment horizontal="center"/>
    </xf>
    <xf numFmtId="0" fontId="15" fillId="0" borderId="0" xfId="0" applyFont="1" applyBorder="1" applyAlignment="1">
      <alignment/>
    </xf>
    <xf numFmtId="168" fontId="26" fillId="0" borderId="0" xfId="15" applyNumberFormat="1" applyFont="1" applyBorder="1" applyAlignment="1">
      <alignment/>
    </xf>
    <xf numFmtId="168" fontId="15" fillId="0" borderId="0" xfId="15" applyNumberFormat="1" applyFont="1" applyBorder="1" applyAlignment="1">
      <alignment/>
    </xf>
    <xf numFmtId="37" fontId="15" fillId="0" borderId="0" xfId="15" applyNumberFormat="1" applyFont="1" applyBorder="1" applyAlignment="1">
      <alignment/>
    </xf>
    <xf numFmtId="168" fontId="27" fillId="0" borderId="0" xfId="15" applyNumberFormat="1" applyFont="1" applyBorder="1" applyAlignment="1">
      <alignment/>
    </xf>
    <xf numFmtId="169" fontId="15" fillId="0" borderId="0" xfId="15" applyNumberFormat="1" applyFont="1" applyBorder="1" applyAlignment="1">
      <alignment/>
    </xf>
    <xf numFmtId="43" fontId="15" fillId="0" borderId="0" xfId="15" applyFont="1" applyBorder="1" applyAlignment="1">
      <alignment/>
    </xf>
    <xf numFmtId="0" fontId="15" fillId="0" borderId="0" xfId="0" applyFont="1" applyBorder="1" applyAlignment="1">
      <alignment horizontal="right"/>
    </xf>
    <xf numFmtId="0" fontId="8" fillId="0" borderId="0" xfId="0" applyFont="1" applyFill="1" applyAlignment="1">
      <alignment horizontal="left"/>
    </xf>
    <xf numFmtId="0" fontId="0" fillId="0" borderId="0" xfId="0" applyFill="1" applyAlignment="1">
      <alignment/>
    </xf>
    <xf numFmtId="0" fontId="9" fillId="0" borderId="0" xfId="0" applyFont="1" applyFill="1" applyAlignment="1">
      <alignment/>
    </xf>
    <xf numFmtId="0" fontId="8" fillId="0" borderId="0" xfId="0" applyFont="1" applyFill="1" applyAlignment="1">
      <alignment/>
    </xf>
    <xf numFmtId="0" fontId="15" fillId="0" borderId="0" xfId="0" applyFont="1" applyFill="1" applyAlignment="1">
      <alignment/>
    </xf>
    <xf numFmtId="0" fontId="3" fillId="0" borderId="0" xfId="0" applyFont="1" applyFill="1" applyAlignment="1">
      <alignment/>
    </xf>
    <xf numFmtId="0" fontId="4" fillId="0" borderId="0" xfId="0" applyFont="1" applyFill="1" applyAlignment="1">
      <alignment horizontal="center"/>
    </xf>
    <xf numFmtId="0" fontId="0" fillId="0" borderId="0" xfId="0" applyFill="1" applyAlignment="1">
      <alignment horizontal="center"/>
    </xf>
    <xf numFmtId="0" fontId="4" fillId="0" borderId="0" xfId="0" applyFont="1" applyFill="1" applyAlignment="1" quotePrefix="1">
      <alignment horizontal="center"/>
    </xf>
    <xf numFmtId="0" fontId="7" fillId="0" borderId="0" xfId="0" applyFont="1" applyFill="1" applyAlignment="1">
      <alignment/>
    </xf>
    <xf numFmtId="0" fontId="2" fillId="0" borderId="0" xfId="0" applyFont="1" applyFill="1" applyAlignment="1">
      <alignment/>
    </xf>
    <xf numFmtId="41" fontId="9" fillId="0" borderId="5" xfId="0" applyNumberFormat="1" applyFont="1" applyFill="1" applyBorder="1" applyAlignment="1">
      <alignment/>
    </xf>
    <xf numFmtId="0" fontId="9" fillId="0" borderId="0" xfId="0" applyFont="1" applyFill="1" applyAlignment="1">
      <alignment/>
    </xf>
    <xf numFmtId="169" fontId="9" fillId="0" borderId="5" xfId="15" applyNumberFormat="1" applyFont="1" applyFill="1" applyBorder="1" applyAlignment="1">
      <alignment/>
    </xf>
    <xf numFmtId="169" fontId="9" fillId="0" borderId="2" xfId="0" applyNumberFormat="1" applyFont="1" applyFill="1" applyBorder="1" applyAlignment="1">
      <alignment/>
    </xf>
    <xf numFmtId="169" fontId="9" fillId="0" borderId="2" xfId="15" applyNumberFormat="1" applyFont="1" applyFill="1" applyBorder="1" applyAlignment="1">
      <alignment/>
    </xf>
    <xf numFmtId="169" fontId="9" fillId="0" borderId="4" xfId="0" applyNumberFormat="1" applyFont="1" applyFill="1" applyBorder="1" applyAlignment="1">
      <alignment/>
    </xf>
    <xf numFmtId="169" fontId="9" fillId="0" borderId="4" xfId="15" applyNumberFormat="1" applyFont="1" applyFill="1" applyBorder="1" applyAlignment="1">
      <alignment/>
    </xf>
    <xf numFmtId="41" fontId="9" fillId="0" borderId="12" xfId="0" applyNumberFormat="1" applyFont="1" applyFill="1" applyBorder="1" applyAlignment="1">
      <alignment/>
    </xf>
    <xf numFmtId="169" fontId="9" fillId="0" borderId="12" xfId="15" applyNumberFormat="1" applyFont="1" applyFill="1" applyBorder="1" applyAlignment="1">
      <alignment/>
    </xf>
    <xf numFmtId="0" fontId="5" fillId="0" borderId="0" xfId="0" applyFont="1" applyFill="1" applyAlignment="1">
      <alignment/>
    </xf>
    <xf numFmtId="0" fontId="11" fillId="0" borderId="0" xfId="0" applyFont="1" applyFill="1" applyAlignment="1">
      <alignment/>
    </xf>
    <xf numFmtId="43" fontId="0" fillId="0" borderId="0" xfId="0" applyNumberFormat="1" applyFill="1" applyAlignment="1">
      <alignment/>
    </xf>
    <xf numFmtId="169" fontId="9" fillId="0" borderId="5" xfId="0" applyNumberFormat="1" applyFont="1" applyFill="1" applyBorder="1" applyAlignment="1">
      <alignment/>
    </xf>
    <xf numFmtId="169" fontId="9" fillId="0" borderId="9" xfId="0" applyNumberFormat="1" applyFont="1" applyFill="1" applyBorder="1" applyAlignment="1">
      <alignment/>
    </xf>
    <xf numFmtId="169" fontId="9" fillId="0" borderId="17" xfId="0" applyNumberFormat="1" applyFont="1" applyFill="1" applyBorder="1" applyAlignment="1">
      <alignment/>
    </xf>
    <xf numFmtId="0" fontId="12" fillId="0" borderId="0" xfId="0" applyFont="1" applyFill="1" applyAlignment="1">
      <alignment/>
    </xf>
    <xf numFmtId="169" fontId="9" fillId="0" borderId="12" xfId="0" applyNumberFormat="1" applyFont="1" applyFill="1" applyBorder="1" applyAlignment="1">
      <alignment/>
    </xf>
    <xf numFmtId="169" fontId="9" fillId="0" borderId="13" xfId="0" applyNumberFormat="1" applyFont="1" applyFill="1" applyBorder="1" applyAlignment="1">
      <alignment/>
    </xf>
    <xf numFmtId="9" fontId="0" fillId="0" borderId="0" xfId="21" applyFill="1" applyAlignment="1">
      <alignment/>
    </xf>
    <xf numFmtId="0" fontId="17" fillId="0" borderId="0" xfId="0" applyFont="1" applyFill="1" applyAlignment="1">
      <alignment/>
    </xf>
    <xf numFmtId="168" fontId="0" fillId="0" borderId="0" xfId="0" applyNumberFormat="1" applyFill="1" applyAlignment="1">
      <alignment/>
    </xf>
    <xf numFmtId="168" fontId="10" fillId="0" borderId="0" xfId="15" applyNumberFormat="1" applyFill="1" applyAlignment="1">
      <alignment/>
    </xf>
    <xf numFmtId="0" fontId="10" fillId="0" borderId="0" xfId="0" applyFont="1" applyFill="1" applyAlignment="1">
      <alignment/>
    </xf>
    <xf numFmtId="169" fontId="9" fillId="0" borderId="9" xfId="15" applyNumberFormat="1" applyFont="1" applyFill="1" applyBorder="1" applyAlignment="1">
      <alignment/>
    </xf>
    <xf numFmtId="169" fontId="9" fillId="0" borderId="14" xfId="0" applyNumberFormat="1" applyFont="1" applyFill="1" applyBorder="1" applyAlignment="1">
      <alignment/>
    </xf>
    <xf numFmtId="43" fontId="9" fillId="0" borderId="0" xfId="0" applyNumberFormat="1" applyFont="1" applyFill="1" applyBorder="1" applyAlignment="1">
      <alignment/>
    </xf>
    <xf numFmtId="169" fontId="9" fillId="0" borderId="17" xfId="15" applyNumberFormat="1" applyFont="1" applyFill="1" applyBorder="1" applyAlignment="1">
      <alignment/>
    </xf>
    <xf numFmtId="169" fontId="9" fillId="0" borderId="0" xfId="15" applyNumberFormat="1" applyFont="1" applyFill="1" applyAlignment="1">
      <alignment/>
    </xf>
    <xf numFmtId="169" fontId="9" fillId="0" borderId="0" xfId="0" applyNumberFormat="1" applyFont="1" applyFill="1" applyAlignment="1">
      <alignment/>
    </xf>
    <xf numFmtId="0" fontId="4" fillId="0" borderId="0" xfId="0" applyFont="1" applyFill="1" applyAlignment="1">
      <alignment/>
    </xf>
    <xf numFmtId="43" fontId="44" fillId="0" borderId="0" xfId="15" applyFont="1" applyFill="1" applyAlignment="1">
      <alignment/>
    </xf>
    <xf numFmtId="43" fontId="19" fillId="0" borderId="0" xfId="15" applyFont="1" applyFill="1" applyAlignment="1">
      <alignment/>
    </xf>
    <xf numFmtId="179" fontId="4" fillId="0" borderId="0" xfId="15" applyNumberFormat="1" applyFont="1" applyFill="1" applyAlignment="1">
      <alignment/>
    </xf>
    <xf numFmtId="43" fontId="10" fillId="0" borderId="0" xfId="15" applyFill="1" applyAlignment="1">
      <alignment/>
    </xf>
    <xf numFmtId="41" fontId="9" fillId="0" borderId="0" xfId="0" applyNumberFormat="1" applyFont="1" applyFill="1" applyBorder="1" applyAlignment="1">
      <alignment/>
    </xf>
    <xf numFmtId="169" fontId="9" fillId="0" borderId="0" xfId="0" applyNumberFormat="1" applyFont="1" applyFill="1" applyBorder="1" applyAlignment="1">
      <alignment/>
    </xf>
    <xf numFmtId="169" fontId="9" fillId="0" borderId="0" xfId="15" applyNumberFormat="1" applyFont="1" applyFill="1" applyBorder="1" applyAlignment="1">
      <alignment/>
    </xf>
    <xf numFmtId="0" fontId="12" fillId="0" borderId="0" xfId="0" applyFont="1" applyAlignment="1">
      <alignment horizontal="left"/>
    </xf>
    <xf numFmtId="3" fontId="34" fillId="0" borderId="0" xfId="0" applyNumberFormat="1" applyFont="1" applyAlignment="1">
      <alignment/>
    </xf>
    <xf numFmtId="0" fontId="13" fillId="0" borderId="16" xfId="0" applyFont="1" applyBorder="1" applyAlignment="1">
      <alignment horizontal="center"/>
    </xf>
    <xf numFmtId="0" fontId="13" fillId="0" borderId="12" xfId="0" applyFont="1" applyBorder="1" applyAlignment="1">
      <alignment horizontal="center"/>
    </xf>
    <xf numFmtId="0" fontId="13" fillId="0" borderId="10" xfId="0" applyFont="1" applyBorder="1" applyAlignment="1">
      <alignment horizontal="center"/>
    </xf>
    <xf numFmtId="0" fontId="33" fillId="0" borderId="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Y'S%20DOCUMENTS\QL%20Summary%20results%202005\4th%20qtr%2031.3.2005\QL%20qtr%20announcement-1.4.04%20to%2031.3.2005-26.5.05-Y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densed PL-31.3.2005-final"/>
      <sheetName val="KLSE-Qtrly Notes-31.3.2005-fina"/>
      <sheetName val="Notes to IFS-31.3.2005-final"/>
      <sheetName val="Condensed CFS-31.3.2005-final"/>
      <sheetName val="Condensed BS-31.3.2005-final"/>
      <sheetName val="Condensed Equity-31.3.2005-fina"/>
    </sheetNames>
    <sheetDataSet>
      <sheetData sheetId="0">
        <row r="44">
          <cell r="F44"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H172"/>
  <sheetViews>
    <sheetView zoomScaleSheetLayoutView="100" workbookViewId="0" topLeftCell="A1">
      <pane xSplit="1" topLeftCell="B1" activePane="topRight" state="frozen"/>
      <selection pane="topLeft" activeCell="A102" sqref="A102"/>
      <selection pane="topRight" activeCell="D59" sqref="D59"/>
    </sheetView>
  </sheetViews>
  <sheetFormatPr defaultColWidth="9.140625" defaultRowHeight="12.75"/>
  <cols>
    <col min="2" max="2" width="36.57421875" style="0" customWidth="1"/>
    <col min="3" max="3" width="22.421875" style="0" customWidth="1"/>
    <col min="4" max="4" width="22.00390625" style="0" customWidth="1"/>
    <col min="5" max="5" width="12.00390625" style="0" customWidth="1"/>
    <col min="6" max="6" width="23.7109375" style="0" customWidth="1"/>
    <col min="7" max="7" width="24.421875" style="0" customWidth="1"/>
    <col min="8" max="8" width="14.00390625" style="0" customWidth="1"/>
    <col min="12" max="12" width="10.28125" style="0" customWidth="1"/>
  </cols>
  <sheetData>
    <row r="1" ht="19.5">
      <c r="A1" s="22" t="s">
        <v>32</v>
      </c>
    </row>
    <row r="2" ht="15">
      <c r="A2" s="23" t="s">
        <v>3</v>
      </c>
    </row>
    <row r="3" ht="18">
      <c r="A3" s="3" t="s">
        <v>250</v>
      </c>
    </row>
    <row r="4" ht="15">
      <c r="A4" s="23"/>
    </row>
    <row r="5" ht="12.75">
      <c r="A5" s="24" t="s">
        <v>61</v>
      </c>
    </row>
    <row r="6" spans="4:6" ht="12.75">
      <c r="D6" s="15"/>
      <c r="E6" s="15"/>
      <c r="F6" s="15"/>
    </row>
    <row r="7" spans="1:2" ht="18.75">
      <c r="A7" s="2" t="s">
        <v>62</v>
      </c>
      <c r="B7" s="25" t="s">
        <v>148</v>
      </c>
    </row>
    <row r="8" spans="1:2" ht="14.25">
      <c r="A8" s="14"/>
      <c r="B8" s="29"/>
    </row>
    <row r="9" spans="2:8" s="211" customFormat="1" ht="14.25">
      <c r="B9" s="225"/>
      <c r="C9" s="31" t="s">
        <v>63</v>
      </c>
      <c r="D9" s="31" t="s">
        <v>64</v>
      </c>
      <c r="E9" s="31" t="s">
        <v>65</v>
      </c>
      <c r="F9" s="32" t="s">
        <v>66</v>
      </c>
      <c r="G9" s="32" t="s">
        <v>0</v>
      </c>
      <c r="H9" s="33" t="s">
        <v>65</v>
      </c>
    </row>
    <row r="10" spans="2:8" s="211" customFormat="1" ht="14.25">
      <c r="B10" s="226"/>
      <c r="C10" s="35" t="s">
        <v>67</v>
      </c>
      <c r="D10" s="35" t="s">
        <v>68</v>
      </c>
      <c r="E10" s="35" t="s">
        <v>69</v>
      </c>
      <c r="F10" s="36" t="s">
        <v>70</v>
      </c>
      <c r="G10" s="36" t="s">
        <v>71</v>
      </c>
      <c r="H10" s="37" t="s">
        <v>69</v>
      </c>
    </row>
    <row r="11" spans="2:8" s="211" customFormat="1" ht="14.25">
      <c r="B11" s="226"/>
      <c r="C11" s="38"/>
      <c r="D11" s="35" t="s">
        <v>67</v>
      </c>
      <c r="E11" s="35"/>
      <c r="F11" s="36"/>
      <c r="G11" s="36" t="s">
        <v>72</v>
      </c>
      <c r="H11" s="216"/>
    </row>
    <row r="12" spans="2:8" s="211" customFormat="1" ht="14.25">
      <c r="B12" s="225"/>
      <c r="C12" s="31" t="s">
        <v>258</v>
      </c>
      <c r="D12" s="31" t="s">
        <v>210</v>
      </c>
      <c r="E12" s="31"/>
      <c r="F12" s="31" t="s">
        <v>258</v>
      </c>
      <c r="G12" s="31" t="s">
        <v>210</v>
      </c>
      <c r="H12" s="216"/>
    </row>
    <row r="13" spans="2:8" s="211" customFormat="1" ht="14.25">
      <c r="B13" s="227"/>
      <c r="C13" s="40" t="s">
        <v>257</v>
      </c>
      <c r="D13" s="40" t="s">
        <v>211</v>
      </c>
      <c r="E13" s="40"/>
      <c r="F13" s="40" t="s">
        <v>257</v>
      </c>
      <c r="G13" s="40" t="s">
        <v>211</v>
      </c>
      <c r="H13" s="216"/>
    </row>
    <row r="14" spans="2:8" s="211" customFormat="1" ht="14.25">
      <c r="B14" s="228"/>
      <c r="C14" s="41" t="s">
        <v>73</v>
      </c>
      <c r="D14" s="41" t="s">
        <v>73</v>
      </c>
      <c r="E14" s="41"/>
      <c r="F14" s="42" t="s">
        <v>73</v>
      </c>
      <c r="G14" s="42" t="s">
        <v>73</v>
      </c>
      <c r="H14" s="216"/>
    </row>
    <row r="15" spans="2:8" s="211" customFormat="1" ht="14.25">
      <c r="B15" s="213"/>
      <c r="C15" s="41" t="s">
        <v>2</v>
      </c>
      <c r="D15" s="41" t="s">
        <v>2</v>
      </c>
      <c r="E15" s="41"/>
      <c r="F15" s="42" t="s">
        <v>2</v>
      </c>
      <c r="G15" s="41" t="s">
        <v>2</v>
      </c>
      <c r="H15" s="216"/>
    </row>
    <row r="16" spans="2:8" s="211" customFormat="1" ht="15">
      <c r="B16" s="213" t="s">
        <v>74</v>
      </c>
      <c r="C16" s="218">
        <v>81630</v>
      </c>
      <c r="D16" s="218">
        <v>83983.13348000003</v>
      </c>
      <c r="E16" s="220">
        <f>SUM(C16-D16)/D16</f>
        <v>-0.028019119821962996</v>
      </c>
      <c r="F16" s="218">
        <f aca="true" t="shared" si="0" ref="F16:G18">SUM(C16)</f>
        <v>81630</v>
      </c>
      <c r="G16" s="218">
        <f t="shared" si="0"/>
        <v>83983.13348000003</v>
      </c>
      <c r="H16" s="220">
        <f>SUM(F16-G16)/G16</f>
        <v>-0.028019119821962996</v>
      </c>
    </row>
    <row r="17" spans="2:8" s="211" customFormat="1" ht="15">
      <c r="B17" s="213" t="s">
        <v>216</v>
      </c>
      <c r="C17" s="218">
        <v>56798</v>
      </c>
      <c r="D17" s="218">
        <v>96428.994</v>
      </c>
      <c r="E17" s="219">
        <f>SUM(C17-D17)/D17</f>
        <v>-0.4109862848926953</v>
      </c>
      <c r="F17" s="218">
        <f t="shared" si="0"/>
        <v>56798</v>
      </c>
      <c r="G17" s="218">
        <f t="shared" si="0"/>
        <v>96428.994</v>
      </c>
      <c r="H17" s="219">
        <f>SUM(F17-G17)/G17</f>
        <v>-0.4109862848926953</v>
      </c>
    </row>
    <row r="18" spans="2:8" s="211" customFormat="1" ht="17.25">
      <c r="B18" s="213" t="s">
        <v>75</v>
      </c>
      <c r="C18" s="43">
        <v>217912</v>
      </c>
      <c r="D18" s="43">
        <v>184080.27275</v>
      </c>
      <c r="E18" s="219">
        <f>SUM(C18-D18)/D18</f>
        <v>0.1837879026610688</v>
      </c>
      <c r="F18" s="218">
        <f t="shared" si="0"/>
        <v>217912</v>
      </c>
      <c r="G18" s="218">
        <f t="shared" si="0"/>
        <v>184080.27275</v>
      </c>
      <c r="H18" s="219">
        <f>SUM(F18-G18)/G18</f>
        <v>0.1837879026610688</v>
      </c>
    </row>
    <row r="19" spans="2:8" s="211" customFormat="1" ht="18" thickBot="1">
      <c r="B19" s="213" t="s">
        <v>52</v>
      </c>
      <c r="C19" s="44">
        <f>SUM(C16:C18)</f>
        <v>356340</v>
      </c>
      <c r="D19" s="45">
        <f>SUM(D16:D18)</f>
        <v>364492.40023</v>
      </c>
      <c r="E19" s="222">
        <f>SUM(C19-D19)/D19</f>
        <v>-0.022366447763672834</v>
      </c>
      <c r="F19" s="229">
        <f>SUM(F16:F18)</f>
        <v>356340</v>
      </c>
      <c r="G19" s="230">
        <f>SUM(G16:G18)</f>
        <v>364492.40023</v>
      </c>
      <c r="H19" s="222">
        <f>SUM(F19-G19)/G19</f>
        <v>-0.022366447763672834</v>
      </c>
    </row>
    <row r="20" spans="2:8" s="211" customFormat="1" ht="15" thickTop="1">
      <c r="B20" s="214"/>
      <c r="C20" s="221"/>
      <c r="D20" s="231"/>
      <c r="E20" s="231"/>
      <c r="F20" s="232"/>
      <c r="G20" s="231"/>
      <c r="H20" s="216"/>
    </row>
    <row r="21" spans="2:8" s="211" customFormat="1" ht="14.25">
      <c r="B21" s="213"/>
      <c r="C21" s="31" t="s">
        <v>258</v>
      </c>
      <c r="D21" s="31" t="s">
        <v>210</v>
      </c>
      <c r="E21" s="31"/>
      <c r="F21" s="31" t="s">
        <v>258</v>
      </c>
      <c r="G21" s="31" t="s">
        <v>210</v>
      </c>
      <c r="H21" s="216"/>
    </row>
    <row r="22" spans="2:8" s="211" customFormat="1" ht="14.25">
      <c r="B22" s="213"/>
      <c r="C22" s="40" t="s">
        <v>257</v>
      </c>
      <c r="D22" s="40" t="s">
        <v>211</v>
      </c>
      <c r="E22" s="40"/>
      <c r="F22" s="40" t="s">
        <v>257</v>
      </c>
      <c r="G22" s="40" t="s">
        <v>211</v>
      </c>
      <c r="H22" s="216"/>
    </row>
    <row r="23" spans="2:8" s="211" customFormat="1" ht="14.25">
      <c r="B23" s="213"/>
      <c r="C23" s="41" t="s">
        <v>49</v>
      </c>
      <c r="D23" s="41" t="s">
        <v>49</v>
      </c>
      <c r="E23" s="41"/>
      <c r="F23" s="42" t="s">
        <v>49</v>
      </c>
      <c r="G23" s="41" t="s">
        <v>49</v>
      </c>
      <c r="H23" s="216"/>
    </row>
    <row r="24" spans="2:8" s="211" customFormat="1" ht="14.25">
      <c r="B24" s="213"/>
      <c r="C24" s="41" t="s">
        <v>2</v>
      </c>
      <c r="D24" s="31" t="s">
        <v>2</v>
      </c>
      <c r="E24" s="31"/>
      <c r="F24" s="88" t="s">
        <v>2</v>
      </c>
      <c r="G24" s="31" t="s">
        <v>2</v>
      </c>
      <c r="H24" s="216"/>
    </row>
    <row r="25" spans="2:8" s="211" customFormat="1" ht="14.25">
      <c r="B25" s="213"/>
      <c r="C25" s="41"/>
      <c r="D25" s="41"/>
      <c r="E25" s="31"/>
      <c r="F25" s="89"/>
      <c r="G25" s="41"/>
      <c r="H25" s="216"/>
    </row>
    <row r="26" spans="2:8" s="211" customFormat="1" ht="15">
      <c r="B26" s="213" t="s">
        <v>74</v>
      </c>
      <c r="C26" s="218">
        <v>10046</v>
      </c>
      <c r="D26" s="218">
        <v>12585.330483910948</v>
      </c>
      <c r="E26" s="233">
        <f>SUM(C26-D26)/D26</f>
        <v>-0.20176907449170453</v>
      </c>
      <c r="F26" s="234">
        <f aca="true" t="shared" si="1" ref="F26:G28">SUM(C26)</f>
        <v>10046</v>
      </c>
      <c r="G26" s="235">
        <f t="shared" si="1"/>
        <v>12585.330483910948</v>
      </c>
      <c r="H26" s="233">
        <f>SUM(F26-G26)/G26</f>
        <v>-0.20176907449170453</v>
      </c>
    </row>
    <row r="27" spans="2:8" s="211" customFormat="1" ht="15">
      <c r="B27" s="213" t="s">
        <v>216</v>
      </c>
      <c r="C27" s="218">
        <v>1196</v>
      </c>
      <c r="D27" s="218">
        <v>3055.848419247837</v>
      </c>
      <c r="E27" s="220">
        <f>SUM(C27-D27)/D27</f>
        <v>-0.6086193305705975</v>
      </c>
      <c r="F27" s="218">
        <f t="shared" si="1"/>
        <v>1196</v>
      </c>
      <c r="G27" s="235">
        <f t="shared" si="1"/>
        <v>3055.848419247837</v>
      </c>
      <c r="H27" s="220">
        <f>SUM(F27-G27)/G27</f>
        <v>-0.6086193305705975</v>
      </c>
    </row>
    <row r="28" spans="2:8" s="211" customFormat="1" ht="17.25">
      <c r="B28" s="213" t="s">
        <v>75</v>
      </c>
      <c r="C28" s="43">
        <v>16087</v>
      </c>
      <c r="D28" s="43">
        <v>11210.118749741163</v>
      </c>
      <c r="E28" s="220">
        <f>SUM(C28-D28)/D28</f>
        <v>0.43504278225165477</v>
      </c>
      <c r="F28" s="236">
        <f t="shared" si="1"/>
        <v>16087</v>
      </c>
      <c r="G28" s="235">
        <f t="shared" si="1"/>
        <v>11210.118749741163</v>
      </c>
      <c r="H28" s="220">
        <f>SUM(F28-G28)/G28</f>
        <v>0.43504278225165477</v>
      </c>
    </row>
    <row r="29" spans="2:8" s="211" customFormat="1" ht="17.25">
      <c r="B29" s="213" t="s">
        <v>52</v>
      </c>
      <c r="C29" s="44">
        <f>SUM(C26:C28)</f>
        <v>27329</v>
      </c>
      <c r="D29" s="44">
        <f>SUM(D26:D28)</f>
        <v>26851.29765289995</v>
      </c>
      <c r="E29" s="54">
        <f>SUM(C29-D29)/D29</f>
        <v>0.017790661489630398</v>
      </c>
      <c r="F29" s="47">
        <f>SUM(F26:F28)</f>
        <v>27329</v>
      </c>
      <c r="G29" s="97">
        <f>SUM(G26:G28)</f>
        <v>26851.29765289995</v>
      </c>
      <c r="H29" s="54">
        <f>SUM(F29-G29)/G29</f>
        <v>0.017790661489630398</v>
      </c>
    </row>
    <row r="30" spans="2:8" s="211" customFormat="1" ht="17.25">
      <c r="B30" s="237"/>
      <c r="C30" s="48"/>
      <c r="D30" s="238"/>
      <c r="E30" s="238"/>
      <c r="F30" s="238"/>
      <c r="G30" s="239"/>
      <c r="H30" s="240"/>
    </row>
    <row r="31" spans="2:8" ht="17.25">
      <c r="B31" s="49"/>
      <c r="C31" s="50"/>
      <c r="D31" s="49"/>
      <c r="E31" s="49"/>
      <c r="F31" s="49"/>
      <c r="G31" s="51"/>
      <c r="H31" s="51"/>
    </row>
    <row r="32" spans="1:2" s="184" customFormat="1" ht="14.25">
      <c r="A32" s="183" t="s">
        <v>76</v>
      </c>
      <c r="B32" s="184" t="s">
        <v>320</v>
      </c>
    </row>
    <row r="33" s="184" customFormat="1" ht="14.25">
      <c r="A33" s="183"/>
    </row>
    <row r="34" spans="1:2" s="184" customFormat="1" ht="14.25">
      <c r="A34" s="183"/>
      <c r="B34" s="182" t="s">
        <v>321</v>
      </c>
    </row>
    <row r="35" s="184" customFormat="1" ht="14.25">
      <c r="A35" s="183"/>
    </row>
    <row r="36" s="184" customFormat="1" ht="14.25">
      <c r="A36" s="183"/>
    </row>
    <row r="37" spans="1:2" s="184" customFormat="1" ht="14.25">
      <c r="A37" s="183" t="s">
        <v>77</v>
      </c>
      <c r="B37" s="184" t="s">
        <v>319</v>
      </c>
    </row>
    <row r="38" spans="1:2" s="184" customFormat="1" ht="14.25">
      <c r="A38" s="183"/>
      <c r="B38" s="184" t="s">
        <v>318</v>
      </c>
    </row>
    <row r="39" s="184" customFormat="1" ht="14.25">
      <c r="A39" s="183"/>
    </row>
    <row r="40" spans="1:2" s="184" customFormat="1" ht="14.25">
      <c r="A40" s="183"/>
      <c r="B40" s="184" t="s">
        <v>299</v>
      </c>
    </row>
    <row r="41" spans="1:2" s="184" customFormat="1" ht="14.25">
      <c r="A41" s="183"/>
      <c r="B41" s="184" t="s">
        <v>322</v>
      </c>
    </row>
    <row r="42" spans="1:2" s="184" customFormat="1" ht="14.25">
      <c r="A42" s="183"/>
      <c r="B42" s="182" t="s">
        <v>327</v>
      </c>
    </row>
    <row r="43" spans="1:4" s="184" customFormat="1" ht="14.25">
      <c r="A43" s="183"/>
      <c r="B43" s="306"/>
      <c r="C43" s="242"/>
      <c r="D43" s="243"/>
    </row>
    <row r="44" spans="1:2" s="184" customFormat="1" ht="14.25">
      <c r="A44" s="183"/>
      <c r="B44" s="182"/>
    </row>
    <row r="45" spans="1:2" s="184" customFormat="1" ht="14.25">
      <c r="A45" s="183" t="s">
        <v>78</v>
      </c>
      <c r="B45" s="182" t="s">
        <v>311</v>
      </c>
    </row>
    <row r="46" s="184" customFormat="1" ht="14.25">
      <c r="B46" s="182" t="s">
        <v>312</v>
      </c>
    </row>
    <row r="47" s="184" customFormat="1" ht="14.25"/>
    <row r="48" s="184" customFormat="1" ht="14.25"/>
    <row r="49" s="184" customFormat="1" ht="14.25"/>
    <row r="51" spans="1:2" ht="18.75">
      <c r="A51" s="2" t="s">
        <v>79</v>
      </c>
      <c r="B51" s="25" t="s">
        <v>80</v>
      </c>
    </row>
    <row r="52" spans="2:8" s="211" customFormat="1" ht="14.25">
      <c r="B52" s="212"/>
      <c r="C52" s="52" t="s">
        <v>81</v>
      </c>
      <c r="D52" s="114" t="s">
        <v>217</v>
      </c>
      <c r="E52" s="31" t="s">
        <v>65</v>
      </c>
      <c r="F52" s="52" t="s">
        <v>81</v>
      </c>
      <c r="G52" s="41" t="s">
        <v>82</v>
      </c>
      <c r="H52" s="31" t="s">
        <v>65</v>
      </c>
    </row>
    <row r="53" spans="2:8" s="211" customFormat="1" ht="14.25">
      <c r="B53" s="213"/>
      <c r="C53" s="31" t="s">
        <v>258</v>
      </c>
      <c r="D53" s="31" t="s">
        <v>259</v>
      </c>
      <c r="E53" s="35" t="s">
        <v>69</v>
      </c>
      <c r="F53" s="31" t="s">
        <v>258</v>
      </c>
      <c r="G53" s="31" t="s">
        <v>259</v>
      </c>
      <c r="H53" s="35" t="s">
        <v>69</v>
      </c>
    </row>
    <row r="54" spans="2:8" s="211" customFormat="1" ht="14.25">
      <c r="B54" s="213"/>
      <c r="C54" s="40" t="s">
        <v>257</v>
      </c>
      <c r="D54" s="40" t="s">
        <v>256</v>
      </c>
      <c r="E54" s="38"/>
      <c r="F54" s="40" t="s">
        <v>257</v>
      </c>
      <c r="G54" s="40" t="s">
        <v>256</v>
      </c>
      <c r="H54" s="35"/>
    </row>
    <row r="55" spans="2:8" s="211" customFormat="1" ht="14.25">
      <c r="B55" s="214"/>
      <c r="C55" s="41" t="s">
        <v>73</v>
      </c>
      <c r="D55" s="215" t="s">
        <v>73</v>
      </c>
      <c r="E55" s="40"/>
      <c r="F55" s="41" t="s">
        <v>49</v>
      </c>
      <c r="G55" s="215" t="s">
        <v>49</v>
      </c>
      <c r="H55" s="40"/>
    </row>
    <row r="56" spans="2:8" s="211" customFormat="1" ht="14.25">
      <c r="B56" s="216" t="s">
        <v>83</v>
      </c>
      <c r="C56" s="217"/>
      <c r="D56" s="216"/>
      <c r="E56" s="216"/>
      <c r="F56" s="216"/>
      <c r="G56" s="217"/>
      <c r="H56" s="216"/>
    </row>
    <row r="57" spans="2:8" s="211" customFormat="1" ht="15">
      <c r="B57" s="213" t="s">
        <v>74</v>
      </c>
      <c r="C57" s="218">
        <f>SUM(C16)</f>
        <v>81630</v>
      </c>
      <c r="D57" s="218">
        <v>75941</v>
      </c>
      <c r="E57" s="219">
        <f>SUM(C57-D57)/D57</f>
        <v>0.07491341962839573</v>
      </c>
      <c r="F57" s="218">
        <f>SUM(C26)</f>
        <v>10046</v>
      </c>
      <c r="G57" s="218">
        <v>6417</v>
      </c>
      <c r="H57" s="220">
        <f>SUM(F57-G57)/G57</f>
        <v>0.5655290634252766</v>
      </c>
    </row>
    <row r="58" spans="2:8" s="211" customFormat="1" ht="15">
      <c r="B58" s="213" t="s">
        <v>216</v>
      </c>
      <c r="C58" s="218">
        <f>SUM(C17)</f>
        <v>56798</v>
      </c>
      <c r="D58" s="218">
        <v>52189</v>
      </c>
      <c r="E58" s="219">
        <f>SUM(C58-D58)/D58</f>
        <v>0.0883136293088582</v>
      </c>
      <c r="F58" s="218">
        <f>SUM(C27)</f>
        <v>1196</v>
      </c>
      <c r="G58" s="218">
        <v>2552</v>
      </c>
      <c r="H58" s="220">
        <f>SUM(F58-G58)/G58</f>
        <v>-0.5313479623824452</v>
      </c>
    </row>
    <row r="59" spans="2:8" s="211" customFormat="1" ht="17.25">
      <c r="B59" s="213" t="s">
        <v>75</v>
      </c>
      <c r="C59" s="46">
        <f>SUM(C18)</f>
        <v>217912</v>
      </c>
      <c r="D59" s="46">
        <v>191079</v>
      </c>
      <c r="E59" s="219">
        <f>SUM(C59-D59)/D59</f>
        <v>0.1404288278670079</v>
      </c>
      <c r="F59" s="46">
        <f>SUM(C28)</f>
        <v>16087</v>
      </c>
      <c r="G59" s="46">
        <v>15053</v>
      </c>
      <c r="H59" s="220">
        <f>SUM(F59-G59)/G59</f>
        <v>0.06869062645319869</v>
      </c>
    </row>
    <row r="60" spans="2:8" s="211" customFormat="1" ht="17.25">
      <c r="B60" s="221" t="s">
        <v>52</v>
      </c>
      <c r="C60" s="53">
        <f>SUM(C57:C59)</f>
        <v>356340</v>
      </c>
      <c r="D60" s="53">
        <f>SUM(D57:D59)</f>
        <v>319209</v>
      </c>
      <c r="E60" s="222">
        <f>SUM(C60-D60)/D60</f>
        <v>0.11632190821687359</v>
      </c>
      <c r="F60" s="53">
        <f>SUM(F57:F59)</f>
        <v>27329</v>
      </c>
      <c r="G60" s="53">
        <f>SUM(G57:G59)</f>
        <v>24022</v>
      </c>
      <c r="H60" s="54">
        <f>SUM(F60-G60)/G60</f>
        <v>0.13766547331612689</v>
      </c>
    </row>
    <row r="61" spans="2:8" s="211" customFormat="1" ht="16.5">
      <c r="B61" s="223"/>
      <c r="C61" s="55"/>
      <c r="D61" s="115"/>
      <c r="E61" s="56"/>
      <c r="F61" s="56"/>
      <c r="G61" s="57"/>
      <c r="H61" s="224"/>
    </row>
    <row r="62" spans="2:8" ht="16.5">
      <c r="B62" s="49"/>
      <c r="C62" s="58"/>
      <c r="D62" s="59"/>
      <c r="E62" s="59"/>
      <c r="F62" s="59"/>
      <c r="G62" s="60"/>
      <c r="H62" s="61"/>
    </row>
    <row r="63" spans="1:2" s="184" customFormat="1" ht="14.25">
      <c r="A63" s="183" t="s">
        <v>76</v>
      </c>
      <c r="B63" s="241" t="s">
        <v>329</v>
      </c>
    </row>
    <row r="64" spans="1:2" s="184" customFormat="1" ht="14.25">
      <c r="A64" s="183"/>
      <c r="B64" s="184" t="s">
        <v>296</v>
      </c>
    </row>
    <row r="65" s="184" customFormat="1" ht="14.25"/>
    <row r="66" spans="1:2" s="184" customFormat="1" ht="14.25">
      <c r="A66" s="183" t="s">
        <v>77</v>
      </c>
      <c r="B66" s="182" t="s">
        <v>297</v>
      </c>
    </row>
    <row r="67" spans="1:2" s="184" customFormat="1" ht="14.25">
      <c r="A67" s="183"/>
      <c r="B67" s="184" t="s">
        <v>323</v>
      </c>
    </row>
    <row r="68" spans="1:2" s="184" customFormat="1" ht="14.25">
      <c r="A68" s="183"/>
      <c r="B68" s="184" t="s">
        <v>324</v>
      </c>
    </row>
    <row r="69" s="184" customFormat="1" ht="14.25"/>
    <row r="70" spans="1:2" s="184" customFormat="1" ht="14.25">
      <c r="A70" s="183" t="s">
        <v>84</v>
      </c>
      <c r="B70" s="184" t="s">
        <v>325</v>
      </c>
    </row>
    <row r="71" s="184" customFormat="1" ht="14.25">
      <c r="B71" s="184" t="s">
        <v>328</v>
      </c>
    </row>
    <row r="74" spans="1:6" ht="18.75">
      <c r="A74" s="2" t="s">
        <v>85</v>
      </c>
      <c r="B74" s="13" t="s">
        <v>260</v>
      </c>
      <c r="F74" s="4"/>
    </row>
    <row r="75" spans="2:6" ht="15.75">
      <c r="B75" s="185" t="s">
        <v>326</v>
      </c>
      <c r="F75" s="4"/>
    </row>
    <row r="76" spans="2:6" ht="15">
      <c r="B76" s="19"/>
      <c r="F76" s="4"/>
    </row>
    <row r="77" spans="1:2" ht="18.75">
      <c r="A77" s="2" t="s">
        <v>86</v>
      </c>
      <c r="B77" s="13" t="s">
        <v>87</v>
      </c>
    </row>
    <row r="78" s="184" customFormat="1" ht="15">
      <c r="B78" s="185" t="s">
        <v>88</v>
      </c>
    </row>
    <row r="79" spans="2:7" ht="15">
      <c r="B79" s="19"/>
      <c r="G79" s="14" t="s">
        <v>152</v>
      </c>
    </row>
    <row r="80" spans="1:8" ht="24" customHeight="1">
      <c r="A80" s="2" t="s">
        <v>89</v>
      </c>
      <c r="B80" s="62" t="s">
        <v>90</v>
      </c>
      <c r="E80" s="14"/>
      <c r="G80" s="26" t="s">
        <v>46</v>
      </c>
      <c r="H80" s="14"/>
    </row>
    <row r="81" ht="14.25">
      <c r="G81" s="63" t="s">
        <v>257</v>
      </c>
    </row>
    <row r="82" ht="12.75">
      <c r="G82" s="69" t="s">
        <v>2</v>
      </c>
    </row>
    <row r="83" spans="2:7" ht="15.75">
      <c r="B83" s="6" t="s">
        <v>92</v>
      </c>
      <c r="G83" s="16">
        <v>3894</v>
      </c>
    </row>
    <row r="84" spans="2:8" ht="18">
      <c r="B84" s="6" t="s">
        <v>93</v>
      </c>
      <c r="E84" s="64"/>
      <c r="F84" s="110"/>
      <c r="G84" s="110">
        <v>-83</v>
      </c>
      <c r="H84" s="27"/>
    </row>
    <row r="85" spans="2:8" ht="18">
      <c r="B85" s="6"/>
      <c r="E85" s="66"/>
      <c r="F85" s="65"/>
      <c r="G85" s="67">
        <f>SUM(G83:G84)</f>
        <v>3811</v>
      </c>
      <c r="H85" s="68"/>
    </row>
    <row r="86" ht="15">
      <c r="B86" s="6" t="s">
        <v>94</v>
      </c>
    </row>
    <row r="88" spans="1:2" ht="18.75">
      <c r="A88" s="2" t="s">
        <v>95</v>
      </c>
      <c r="B88" s="25" t="s">
        <v>96</v>
      </c>
    </row>
    <row r="89" ht="15">
      <c r="B89" s="305" t="s">
        <v>154</v>
      </c>
    </row>
    <row r="90" ht="15">
      <c r="B90" s="28"/>
    </row>
    <row r="102" spans="1:7" ht="18.75">
      <c r="A102" s="2" t="s">
        <v>97</v>
      </c>
      <c r="B102" s="25" t="s">
        <v>98</v>
      </c>
      <c r="F102" s="14" t="s">
        <v>91</v>
      </c>
      <c r="G102" s="26" t="s">
        <v>46</v>
      </c>
    </row>
    <row r="103" spans="1:7" ht="18.75">
      <c r="A103" s="70"/>
      <c r="B103" s="28" t="s">
        <v>99</v>
      </c>
      <c r="F103" s="63" t="s">
        <v>257</v>
      </c>
      <c r="G103" s="63" t="s">
        <v>257</v>
      </c>
    </row>
    <row r="104" spans="1:7" ht="18.75">
      <c r="A104" s="70"/>
      <c r="B104" s="71" t="s">
        <v>100</v>
      </c>
      <c r="F104" s="69" t="s">
        <v>2</v>
      </c>
      <c r="G104" s="69" t="s">
        <v>2</v>
      </c>
    </row>
    <row r="105" spans="1:7" ht="20.25">
      <c r="A105" s="70"/>
      <c r="B105" s="28" t="s">
        <v>101</v>
      </c>
      <c r="F105" s="20">
        <v>4</v>
      </c>
      <c r="G105" s="20">
        <v>4</v>
      </c>
    </row>
    <row r="106" spans="1:7" ht="20.25">
      <c r="A106" s="70"/>
      <c r="B106" s="28" t="s">
        <v>102</v>
      </c>
      <c r="F106" s="67">
        <v>4</v>
      </c>
      <c r="G106" s="67">
        <v>4</v>
      </c>
    </row>
    <row r="107" spans="1:7" ht="20.25">
      <c r="A107" s="70"/>
      <c r="B107" s="28" t="s">
        <v>103</v>
      </c>
      <c r="F107" s="65">
        <v>4</v>
      </c>
      <c r="G107" s="65">
        <v>4</v>
      </c>
    </row>
    <row r="108" spans="1:8" ht="20.25">
      <c r="A108" s="70"/>
      <c r="B108" s="28"/>
      <c r="H108" s="65"/>
    </row>
    <row r="109" spans="1:2" ht="18.75">
      <c r="A109" s="2" t="s">
        <v>104</v>
      </c>
      <c r="B109" s="25" t="s">
        <v>105</v>
      </c>
    </row>
    <row r="110" spans="1:2" ht="15">
      <c r="A110" s="14"/>
      <c r="B110" s="28" t="s">
        <v>315</v>
      </c>
    </row>
    <row r="111" spans="1:2" ht="15">
      <c r="A111" s="14"/>
      <c r="B111" s="28"/>
    </row>
    <row r="112" spans="1:2" ht="15">
      <c r="A112" s="14"/>
      <c r="B112" s="28" t="s">
        <v>316</v>
      </c>
    </row>
    <row r="113" spans="1:2" ht="15">
      <c r="A113" s="14"/>
      <c r="B113" s="28" t="s">
        <v>317</v>
      </c>
    </row>
    <row r="114" spans="1:2" ht="15">
      <c r="A114" s="14"/>
      <c r="B114" s="28"/>
    </row>
    <row r="115" spans="1:2" ht="15">
      <c r="A115" s="14"/>
      <c r="B115" s="28"/>
    </row>
    <row r="116" spans="1:8" ht="18.75">
      <c r="A116" s="2" t="s">
        <v>106</v>
      </c>
      <c r="B116" s="13" t="s">
        <v>107</v>
      </c>
      <c r="G116" s="15" t="s">
        <v>2</v>
      </c>
      <c r="H116" s="15" t="s">
        <v>2</v>
      </c>
    </row>
    <row r="117" spans="2:8" ht="15">
      <c r="B117" s="86" t="s">
        <v>108</v>
      </c>
      <c r="G117" s="72">
        <v>0</v>
      </c>
      <c r="H117" s="18"/>
    </row>
    <row r="118" spans="2:8" ht="17.25">
      <c r="B118" s="86" t="s">
        <v>109</v>
      </c>
      <c r="G118" s="68">
        <v>1434</v>
      </c>
      <c r="H118" s="18"/>
    </row>
    <row r="119" spans="2:8" ht="17.25">
      <c r="B119" s="100"/>
      <c r="G119" s="68"/>
      <c r="H119" s="72">
        <f>SUM(G117:G118)</f>
        <v>1434</v>
      </c>
    </row>
    <row r="120" spans="2:8" ht="15">
      <c r="B120" s="86" t="s">
        <v>110</v>
      </c>
      <c r="G120" s="72">
        <v>1704</v>
      </c>
      <c r="H120" s="18"/>
    </row>
    <row r="121" spans="2:8" ht="17.25">
      <c r="B121" s="86" t="s">
        <v>111</v>
      </c>
      <c r="G121" s="68">
        <v>1716</v>
      </c>
      <c r="H121" s="18"/>
    </row>
    <row r="122" spans="2:8" ht="15">
      <c r="B122" s="100"/>
      <c r="G122" s="18"/>
      <c r="H122" s="72">
        <f>SUM(G120:G121)</f>
        <v>3420</v>
      </c>
    </row>
    <row r="123" spans="2:8" ht="15">
      <c r="B123" s="86" t="s">
        <v>112</v>
      </c>
      <c r="G123" s="16">
        <v>2428</v>
      </c>
      <c r="H123" s="18"/>
    </row>
    <row r="124" spans="2:8" ht="17.25">
      <c r="B124" s="86" t="s">
        <v>113</v>
      </c>
      <c r="G124" s="68">
        <v>168603</v>
      </c>
      <c r="H124" s="18"/>
    </row>
    <row r="125" spans="2:8" ht="15">
      <c r="B125" s="100"/>
      <c r="G125" s="18"/>
      <c r="H125" s="72">
        <f>SUM(G123:G124)</f>
        <v>171031</v>
      </c>
    </row>
    <row r="126" spans="2:8" ht="15">
      <c r="B126" s="86" t="s">
        <v>114</v>
      </c>
      <c r="G126" s="72">
        <v>107</v>
      </c>
      <c r="H126" s="18"/>
    </row>
    <row r="127" spans="2:8" ht="17.25">
      <c r="B127" s="86" t="s">
        <v>115</v>
      </c>
      <c r="G127" s="68">
        <v>39691</v>
      </c>
      <c r="H127" s="18"/>
    </row>
    <row r="128" spans="2:8" ht="17.25">
      <c r="B128" s="86"/>
      <c r="C128" s="19"/>
      <c r="G128" s="72"/>
      <c r="H128" s="68">
        <f>SUM(G126:G127)</f>
        <v>39798</v>
      </c>
    </row>
    <row r="129" spans="2:8" ht="15">
      <c r="B129" s="86" t="s">
        <v>116</v>
      </c>
      <c r="G129" s="72">
        <v>1250</v>
      </c>
      <c r="H129" s="18"/>
    </row>
    <row r="130" spans="2:8" ht="17.25">
      <c r="B130" s="86" t="s">
        <v>117</v>
      </c>
      <c r="G130" s="73">
        <v>168562</v>
      </c>
      <c r="H130" s="72">
        <f>SUM(G129:G130)</f>
        <v>169812</v>
      </c>
    </row>
    <row r="131" spans="2:8" ht="15.75" thickBot="1">
      <c r="B131" s="24" t="s">
        <v>118</v>
      </c>
      <c r="G131" s="18"/>
      <c r="H131" s="99">
        <f>SUM(H119:H130)</f>
        <v>385495</v>
      </c>
    </row>
    <row r="132" ht="13.5" thickTop="1">
      <c r="G132" s="18"/>
    </row>
    <row r="133" spans="1:8" ht="18.75">
      <c r="A133" s="2" t="s">
        <v>119</v>
      </c>
      <c r="B133" s="13" t="s">
        <v>120</v>
      </c>
      <c r="H133" s="4"/>
    </row>
    <row r="134" spans="1:2" ht="18.75">
      <c r="A134" s="2"/>
      <c r="B134" s="28" t="s">
        <v>121</v>
      </c>
    </row>
    <row r="135" spans="1:2" ht="18.75">
      <c r="A135" s="2"/>
      <c r="B135" t="s">
        <v>122</v>
      </c>
    </row>
    <row r="136" spans="1:2" ht="18.75">
      <c r="A136" s="2"/>
      <c r="B136" t="s">
        <v>123</v>
      </c>
    </row>
    <row r="137" spans="1:2" ht="18.75">
      <c r="A137" s="2"/>
      <c r="B137" t="s">
        <v>124</v>
      </c>
    </row>
    <row r="138" spans="1:2" ht="18.75">
      <c r="A138" s="2"/>
      <c r="B138" t="s">
        <v>125</v>
      </c>
    </row>
    <row r="139" spans="1:2" ht="18.75">
      <c r="A139" s="2"/>
      <c r="B139" t="s">
        <v>302</v>
      </c>
    </row>
    <row r="140" spans="1:2" ht="18.75">
      <c r="A140" s="2"/>
      <c r="B140" t="s">
        <v>126</v>
      </c>
    </row>
    <row r="141" ht="18.75">
      <c r="A141" s="2"/>
    </row>
    <row r="142" ht="18.75">
      <c r="A142" s="2"/>
    </row>
    <row r="143" ht="18.75">
      <c r="A143" s="2"/>
    </row>
    <row r="144" ht="18.75">
      <c r="A144" s="2"/>
    </row>
    <row r="145" ht="18.75">
      <c r="A145" s="2"/>
    </row>
    <row r="146" spans="1:2" ht="18.75">
      <c r="A146" s="2" t="s">
        <v>127</v>
      </c>
      <c r="B146" s="25" t="s">
        <v>128</v>
      </c>
    </row>
    <row r="147" spans="1:2" ht="18.75">
      <c r="A147" s="2"/>
      <c r="B147" s="25"/>
    </row>
    <row r="148" ht="15">
      <c r="B148" s="28" t="s">
        <v>153</v>
      </c>
    </row>
    <row r="149" ht="15">
      <c r="B149" s="28"/>
    </row>
    <row r="150" spans="1:2" ht="18.75">
      <c r="A150" s="2" t="s">
        <v>129</v>
      </c>
      <c r="B150" s="62" t="s">
        <v>130</v>
      </c>
    </row>
    <row r="151" spans="1:2" ht="18.75">
      <c r="A151" s="2"/>
      <c r="B151" s="62"/>
    </row>
    <row r="152" ht="12.75">
      <c r="B152" t="s">
        <v>208</v>
      </c>
    </row>
    <row r="153" ht="15">
      <c r="B153" s="28"/>
    </row>
    <row r="154" spans="1:7" ht="18.75">
      <c r="A154" s="2" t="s">
        <v>131</v>
      </c>
      <c r="B154" s="25" t="s">
        <v>132</v>
      </c>
      <c r="G154" s="14" t="s">
        <v>66</v>
      </c>
    </row>
    <row r="155" spans="1:7" ht="18.75">
      <c r="A155" s="2"/>
      <c r="B155" s="25"/>
      <c r="F155" s="14" t="s">
        <v>91</v>
      </c>
      <c r="G155" s="26" t="s">
        <v>46</v>
      </c>
    </row>
    <row r="156" spans="2:7" ht="15">
      <c r="B156" s="28" t="s">
        <v>133</v>
      </c>
      <c r="F156" s="63" t="s">
        <v>211</v>
      </c>
      <c r="G156" s="63" t="s">
        <v>211</v>
      </c>
    </row>
    <row r="157" spans="2:7" ht="15">
      <c r="B157" s="28"/>
      <c r="C157" s="74"/>
      <c r="G157" s="74"/>
    </row>
    <row r="158" spans="1:7" ht="17.25">
      <c r="A158" s="15" t="s">
        <v>134</v>
      </c>
      <c r="B158" s="28" t="s">
        <v>135</v>
      </c>
      <c r="F158" s="65">
        <f>SUM('Condensed PL-30.6.2009'!G38)</f>
        <v>22316</v>
      </c>
      <c r="G158" s="20">
        <f>SUM('Condensed PL-30.6.2009'!L38)</f>
        <v>22316</v>
      </c>
    </row>
    <row r="159" spans="1:7" ht="32.25">
      <c r="A159" s="75" t="s">
        <v>136</v>
      </c>
      <c r="B159" s="76" t="s">
        <v>157</v>
      </c>
      <c r="C159" s="75"/>
      <c r="D159" s="75"/>
      <c r="E159" s="75"/>
      <c r="F159" s="68">
        <f>SUM('Condensed PL-30.6.2009'!G43)</f>
        <v>327363</v>
      </c>
      <c r="G159" s="68">
        <f>SUM(F159)</f>
        <v>327363</v>
      </c>
    </row>
    <row r="160" spans="1:7" ht="15.75" thickBot="1">
      <c r="A160" s="77"/>
      <c r="B160" s="28" t="s">
        <v>137</v>
      </c>
      <c r="C160" s="75"/>
      <c r="D160" s="75"/>
      <c r="E160" s="75"/>
      <c r="F160" s="78">
        <f>SUM(F158/F159)*100</f>
        <v>6.81689745023109</v>
      </c>
      <c r="G160" s="78">
        <f>SUM(G158/G159)*100</f>
        <v>6.81689745023109</v>
      </c>
    </row>
    <row r="161" spans="1:5" ht="15.75" thickTop="1">
      <c r="A161" s="77"/>
      <c r="B161" s="28"/>
      <c r="C161" s="75"/>
      <c r="D161" s="75"/>
      <c r="E161" s="75"/>
    </row>
    <row r="162" spans="1:7" ht="18.75">
      <c r="A162" s="2" t="s">
        <v>138</v>
      </c>
      <c r="B162" s="25" t="s">
        <v>139</v>
      </c>
      <c r="C162" s="75"/>
      <c r="D162" s="75"/>
      <c r="E162" s="75"/>
      <c r="F162" s="75"/>
      <c r="G162" s="75"/>
    </row>
    <row r="163" spans="2:8" ht="15">
      <c r="B163" s="79"/>
      <c r="H163" s="28"/>
    </row>
    <row r="164" spans="2:7" ht="15">
      <c r="B164" s="30" t="s">
        <v>140</v>
      </c>
      <c r="C164" s="80" t="s">
        <v>141</v>
      </c>
      <c r="D164" s="80" t="s">
        <v>142</v>
      </c>
      <c r="E164" s="80"/>
      <c r="F164" s="80" t="s">
        <v>143</v>
      </c>
      <c r="G164" s="81" t="s">
        <v>144</v>
      </c>
    </row>
    <row r="165" spans="2:7" ht="12.75">
      <c r="B165" s="39"/>
      <c r="C165" s="82" t="s">
        <v>145</v>
      </c>
      <c r="D165" s="82"/>
      <c r="E165" s="82"/>
      <c r="F165" s="82"/>
      <c r="G165" s="83"/>
    </row>
    <row r="166" spans="2:7" ht="12.75">
      <c r="B166" s="34"/>
      <c r="C166" s="84"/>
      <c r="D166" s="51"/>
      <c r="E166" s="51"/>
      <c r="F166" s="51"/>
      <c r="G166" s="85"/>
    </row>
    <row r="167" spans="2:7" ht="12.75">
      <c r="B167" s="34"/>
      <c r="C167" s="84"/>
      <c r="D167" s="51"/>
      <c r="E167" s="51"/>
      <c r="F167" s="51"/>
      <c r="G167" s="85"/>
    </row>
    <row r="168" spans="2:7" ht="14.25">
      <c r="B168" s="244">
        <v>10</v>
      </c>
      <c r="C168" s="245">
        <v>2009</v>
      </c>
      <c r="D168" s="246" t="s">
        <v>218</v>
      </c>
      <c r="E168" s="51"/>
      <c r="F168" s="51"/>
      <c r="G168" s="85" t="s">
        <v>198</v>
      </c>
    </row>
    <row r="169" spans="2:7" ht="14.25">
      <c r="B169" s="244"/>
      <c r="C169" s="245"/>
      <c r="D169" s="246" t="s">
        <v>307</v>
      </c>
      <c r="E169" s="51"/>
      <c r="F169" s="51"/>
      <c r="G169" s="85" t="s">
        <v>207</v>
      </c>
    </row>
    <row r="170" spans="2:7" ht="14.25">
      <c r="B170" s="244"/>
      <c r="C170" s="245"/>
      <c r="D170" s="246" t="s">
        <v>219</v>
      </c>
      <c r="E170" s="51"/>
      <c r="F170" s="51"/>
      <c r="G170" s="85" t="s">
        <v>306</v>
      </c>
    </row>
    <row r="171" spans="2:7" ht="12.75">
      <c r="B171" s="34"/>
      <c r="C171" s="84"/>
      <c r="D171" s="51"/>
      <c r="E171" s="51"/>
      <c r="F171" s="51"/>
      <c r="G171" s="85"/>
    </row>
    <row r="172" spans="2:7" ht="12.75">
      <c r="B172" s="39"/>
      <c r="C172" s="116"/>
      <c r="D172" s="82"/>
      <c r="E172" s="82"/>
      <c r="F172" s="82"/>
      <c r="G172" s="117"/>
    </row>
  </sheetData>
  <printOptions/>
  <pageMargins left="0.75" right="0.75" top="1" bottom="1" header="0.5" footer="0.5"/>
  <pageSetup fitToHeight="5" fitToWidth="1"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1:N60"/>
  <sheetViews>
    <sheetView tabSelected="1" workbookViewId="0" topLeftCell="A1">
      <selection activeCell="A4" sqref="A4"/>
    </sheetView>
  </sheetViews>
  <sheetFormatPr defaultColWidth="9.140625" defaultRowHeight="12.75"/>
  <cols>
    <col min="3" max="3" width="13.140625" style="0" customWidth="1"/>
    <col min="4" max="4" width="20.421875" style="0" customWidth="1"/>
    <col min="5" max="5" width="9.57421875" style="0" customWidth="1"/>
    <col min="6" max="6" width="12.28125" style="0" customWidth="1"/>
    <col min="7" max="7" width="20.8515625" style="0" customWidth="1"/>
    <col min="8" max="8" width="10.28125" style="0" customWidth="1"/>
    <col min="9" max="9" width="18.00390625" style="0" customWidth="1"/>
    <col min="10" max="10" width="10.421875" style="0" customWidth="1"/>
    <col min="11" max="11" width="13.421875" style="0" customWidth="1"/>
    <col min="12" max="12" width="18.28125" style="0" customWidth="1"/>
    <col min="13" max="13" width="12.00390625" style="0" customWidth="1"/>
    <col min="14" max="14" width="23.00390625" style="0" customWidth="1"/>
  </cols>
  <sheetData>
    <row r="1" spans="1:14" ht="21">
      <c r="A1" s="22" t="s">
        <v>149</v>
      </c>
      <c r="B1" s="6"/>
      <c r="C1" s="6"/>
      <c r="D1" s="6"/>
      <c r="E1" s="6"/>
      <c r="F1" s="6"/>
      <c r="G1" s="6"/>
      <c r="H1" s="6"/>
      <c r="I1" s="6"/>
      <c r="J1" s="6"/>
      <c r="K1" s="6"/>
      <c r="L1" s="6"/>
      <c r="M1" s="6"/>
      <c r="N1" s="6"/>
    </row>
    <row r="2" spans="1:14" ht="18">
      <c r="A2" s="3" t="s">
        <v>3</v>
      </c>
      <c r="B2" s="6"/>
      <c r="C2" s="6"/>
      <c r="D2" s="6"/>
      <c r="E2" s="6"/>
      <c r="F2" s="6"/>
      <c r="G2" s="6"/>
      <c r="H2" s="6"/>
      <c r="I2" s="6"/>
      <c r="J2" s="6"/>
      <c r="K2" s="6"/>
      <c r="L2" s="6"/>
      <c r="M2" s="6"/>
      <c r="N2" s="6"/>
    </row>
    <row r="3" spans="1:14" ht="15.75">
      <c r="A3" s="7"/>
      <c r="B3" s="6"/>
      <c r="C3" s="6"/>
      <c r="D3" s="6"/>
      <c r="E3" s="6"/>
      <c r="F3" s="6"/>
      <c r="G3" s="6"/>
      <c r="H3" s="6"/>
      <c r="I3" s="6"/>
      <c r="J3" s="6"/>
      <c r="K3" s="6"/>
      <c r="L3" s="6"/>
      <c r="M3" s="6"/>
      <c r="N3" s="6"/>
    </row>
    <row r="4" spans="1:14" ht="18">
      <c r="A4" s="3" t="s">
        <v>250</v>
      </c>
      <c r="B4" s="6"/>
      <c r="C4" s="6"/>
      <c r="D4" s="6"/>
      <c r="E4" s="6"/>
      <c r="F4" s="6"/>
      <c r="G4" s="6"/>
      <c r="H4" s="6"/>
      <c r="I4" s="6"/>
      <c r="J4" s="6"/>
      <c r="K4" s="6"/>
      <c r="L4" s="6"/>
      <c r="M4" s="6"/>
      <c r="N4" s="6"/>
    </row>
    <row r="5" spans="1:14" ht="15.75">
      <c r="A5" s="7"/>
      <c r="B5" s="6"/>
      <c r="C5" s="6"/>
      <c r="D5" s="6"/>
      <c r="E5" s="6"/>
      <c r="F5" s="6"/>
      <c r="G5" s="6"/>
      <c r="H5" s="6"/>
      <c r="I5" s="6"/>
      <c r="J5" s="6"/>
      <c r="K5" s="6"/>
      <c r="L5" s="6"/>
      <c r="M5" s="6"/>
      <c r="N5" s="6"/>
    </row>
    <row r="6" spans="1:14" ht="15.75">
      <c r="A6" s="7"/>
      <c r="B6" s="6"/>
      <c r="C6" s="6"/>
      <c r="D6" s="6"/>
      <c r="E6" s="6"/>
      <c r="F6" s="6"/>
      <c r="G6" s="6"/>
      <c r="H6" s="6"/>
      <c r="I6" s="6"/>
      <c r="J6" s="6"/>
      <c r="K6" s="6"/>
      <c r="L6" s="6"/>
      <c r="M6" s="6"/>
      <c r="N6" s="6"/>
    </row>
    <row r="7" spans="1:14" ht="15.75">
      <c r="A7" s="8" t="s">
        <v>300</v>
      </c>
      <c r="B7" s="119"/>
      <c r="C7" s="119"/>
      <c r="D7" s="119"/>
      <c r="E7" s="119"/>
      <c r="F7" s="119"/>
      <c r="G7" s="119"/>
      <c r="H7" s="119"/>
      <c r="I7" s="119"/>
      <c r="J7" s="119"/>
      <c r="K7" s="119"/>
      <c r="L7" s="119"/>
      <c r="M7" s="119"/>
      <c r="N7" s="119"/>
    </row>
    <row r="8" spans="1:14" ht="15.75">
      <c r="A8" s="8"/>
      <c r="B8" s="119"/>
      <c r="C8" s="119"/>
      <c r="D8" s="119"/>
      <c r="E8" s="119"/>
      <c r="F8" s="119"/>
      <c r="G8" s="119"/>
      <c r="H8" s="119"/>
      <c r="I8" s="119"/>
      <c r="J8" s="119"/>
      <c r="K8" s="119"/>
      <c r="L8" s="119"/>
      <c r="M8" s="119"/>
      <c r="N8" s="119"/>
    </row>
    <row r="9" spans="1:14" ht="15.75">
      <c r="A9" s="119"/>
      <c r="B9" s="119"/>
      <c r="C9" s="119"/>
      <c r="D9" s="119"/>
      <c r="E9" s="119"/>
      <c r="F9" s="119"/>
      <c r="G9" s="120"/>
      <c r="H9" s="119"/>
      <c r="I9" s="121"/>
      <c r="J9" s="247"/>
      <c r="K9" s="119"/>
      <c r="L9" s="120"/>
      <c r="M9" s="119"/>
      <c r="N9" s="121"/>
    </row>
    <row r="10" spans="1:14" ht="15.75">
      <c r="A10" s="119"/>
      <c r="B10" s="119"/>
      <c r="C10" s="119"/>
      <c r="D10" s="119"/>
      <c r="E10" s="119"/>
      <c r="F10" s="119"/>
      <c r="G10" s="307" t="s">
        <v>4</v>
      </c>
      <c r="H10" s="308"/>
      <c r="I10" s="309"/>
      <c r="J10" s="247"/>
      <c r="K10" s="8"/>
      <c r="L10" s="307" t="s">
        <v>5</v>
      </c>
      <c r="M10" s="308"/>
      <c r="N10" s="309"/>
    </row>
    <row r="11" spans="1:14" ht="15.75">
      <c r="A11" s="119"/>
      <c r="B11" s="119"/>
      <c r="C11" s="119"/>
      <c r="D11" s="119"/>
      <c r="E11" s="119"/>
      <c r="F11" s="119"/>
      <c r="G11" s="122" t="s">
        <v>6</v>
      </c>
      <c r="H11" s="98"/>
      <c r="I11" s="98" t="s">
        <v>7</v>
      </c>
      <c r="J11" s="247"/>
      <c r="K11" s="8"/>
      <c r="L11" s="98" t="s">
        <v>6</v>
      </c>
      <c r="M11" s="123"/>
      <c r="N11" s="98" t="s">
        <v>8</v>
      </c>
    </row>
    <row r="12" spans="1:14" ht="15.75">
      <c r="A12" s="119"/>
      <c r="B12" s="119"/>
      <c r="C12" s="119"/>
      <c r="D12" s="119"/>
      <c r="E12" s="119"/>
      <c r="F12" s="119"/>
      <c r="G12" s="11" t="s">
        <v>9</v>
      </c>
      <c r="H12" s="12"/>
      <c r="I12" s="12" t="s">
        <v>9</v>
      </c>
      <c r="J12" s="247"/>
      <c r="K12" s="8"/>
      <c r="L12" s="10" t="s">
        <v>9</v>
      </c>
      <c r="M12" s="124"/>
      <c r="N12" s="10" t="s">
        <v>10</v>
      </c>
    </row>
    <row r="13" spans="1:14" ht="15.75">
      <c r="A13" s="119"/>
      <c r="B13" s="119"/>
      <c r="C13" s="119"/>
      <c r="D13" s="119"/>
      <c r="E13" s="119"/>
      <c r="F13" s="119"/>
      <c r="G13" s="9" t="s">
        <v>201</v>
      </c>
      <c r="H13" s="10"/>
      <c r="I13" s="98" t="s">
        <v>201</v>
      </c>
      <c r="J13" s="247"/>
      <c r="K13" s="8"/>
      <c r="L13" s="98" t="s">
        <v>11</v>
      </c>
      <c r="M13" s="123"/>
      <c r="N13" s="98" t="s">
        <v>12</v>
      </c>
    </row>
    <row r="14" spans="1:14" ht="15.75">
      <c r="A14" s="119"/>
      <c r="B14" s="119"/>
      <c r="C14" s="119"/>
      <c r="D14" s="119"/>
      <c r="E14" s="119"/>
      <c r="F14" s="119"/>
      <c r="G14" s="122" t="s">
        <v>261</v>
      </c>
      <c r="H14" s="10"/>
      <c r="I14" s="10" t="s">
        <v>212</v>
      </c>
      <c r="J14" s="247"/>
      <c r="K14" s="8"/>
      <c r="L14" s="122" t="s">
        <v>261</v>
      </c>
      <c r="M14" s="124"/>
      <c r="N14" s="10" t="s">
        <v>212</v>
      </c>
    </row>
    <row r="15" spans="1:14" ht="15.75">
      <c r="A15" s="119"/>
      <c r="B15" s="119"/>
      <c r="C15" s="119"/>
      <c r="D15" s="119"/>
      <c r="E15" s="119"/>
      <c r="F15" s="130" t="s">
        <v>213</v>
      </c>
      <c r="G15" s="125" t="s">
        <v>257</v>
      </c>
      <c r="H15" s="124"/>
      <c r="I15" s="126" t="s">
        <v>211</v>
      </c>
      <c r="J15" s="248"/>
      <c r="K15" s="130" t="s">
        <v>213</v>
      </c>
      <c r="L15" s="125" t="s">
        <v>257</v>
      </c>
      <c r="M15" s="124"/>
      <c r="N15" s="126" t="s">
        <v>211</v>
      </c>
    </row>
    <row r="16" spans="1:14" ht="28.5" customHeight="1">
      <c r="A16" s="119"/>
      <c r="B16" s="119"/>
      <c r="C16" s="119"/>
      <c r="D16" s="119"/>
      <c r="E16" s="119"/>
      <c r="F16" s="141" t="s">
        <v>214</v>
      </c>
      <c r="G16" s="11" t="s">
        <v>2</v>
      </c>
      <c r="H16" s="12"/>
      <c r="I16" s="12" t="s">
        <v>2</v>
      </c>
      <c r="J16" s="247"/>
      <c r="K16" s="141" t="s">
        <v>214</v>
      </c>
      <c r="L16" s="12" t="s">
        <v>2</v>
      </c>
      <c r="M16" s="127"/>
      <c r="N16" s="12" t="s">
        <v>2</v>
      </c>
    </row>
    <row r="17" spans="1:14" ht="15.75">
      <c r="A17" s="119"/>
      <c r="B17" s="119"/>
      <c r="C17" s="119"/>
      <c r="D17" s="119"/>
      <c r="E17" s="119"/>
      <c r="F17" s="119"/>
      <c r="G17" s="128"/>
      <c r="H17" s="128"/>
      <c r="I17" s="129"/>
      <c r="J17" s="249"/>
      <c r="K17" s="130"/>
      <c r="L17" s="131"/>
      <c r="M17" s="132"/>
      <c r="N17" s="132"/>
    </row>
    <row r="18" spans="1:14" ht="15.75">
      <c r="A18" s="119"/>
      <c r="B18" s="119"/>
      <c r="C18" s="119"/>
      <c r="D18" s="119"/>
      <c r="E18" s="119"/>
      <c r="F18" s="119"/>
      <c r="G18" s="132"/>
      <c r="H18" s="132"/>
      <c r="I18" s="132"/>
      <c r="J18" s="249"/>
      <c r="K18" s="119"/>
      <c r="L18" s="132"/>
      <c r="M18" s="132"/>
      <c r="N18" s="132"/>
    </row>
    <row r="19" spans="1:14" ht="18">
      <c r="A19" s="119"/>
      <c r="B19" s="8" t="s">
        <v>13</v>
      </c>
      <c r="C19" s="119"/>
      <c r="D19" s="119"/>
      <c r="E19" s="119"/>
      <c r="F19" s="133">
        <f>SUM(G19-I19)/I19</f>
        <v>-0.022365374274332495</v>
      </c>
      <c r="G19" s="134">
        <f>SUM('KLSE notes-30.6.09'!C19)</f>
        <v>356340</v>
      </c>
      <c r="H19" s="132"/>
      <c r="I19" s="134">
        <v>364492</v>
      </c>
      <c r="J19" s="250"/>
      <c r="K19" s="133">
        <f>SUM(L19-N19)/N19</f>
        <v>-0.022365374274332495</v>
      </c>
      <c r="L19" s="134">
        <f>SUM(G19)</f>
        <v>356340</v>
      </c>
      <c r="M19" s="135"/>
      <c r="N19" s="134">
        <f>SUM(I19)</f>
        <v>364492</v>
      </c>
    </row>
    <row r="20" spans="1:14" ht="15.75">
      <c r="A20" s="119"/>
      <c r="B20" s="8"/>
      <c r="C20" s="119"/>
      <c r="D20" s="119"/>
      <c r="E20" s="119"/>
      <c r="F20" s="119"/>
      <c r="G20" s="132"/>
      <c r="H20" s="132"/>
      <c r="I20" s="136"/>
      <c r="J20" s="251"/>
      <c r="K20" s="119"/>
      <c r="L20" s="135"/>
      <c r="M20" s="135"/>
      <c r="N20" s="136"/>
    </row>
    <row r="21" spans="1:14" ht="15.75">
      <c r="A21" s="119"/>
      <c r="B21" s="8"/>
      <c r="C21" s="119"/>
      <c r="D21" s="119"/>
      <c r="E21" s="119"/>
      <c r="F21" s="119"/>
      <c r="G21" s="132"/>
      <c r="H21" s="132"/>
      <c r="I21" s="136"/>
      <c r="J21" s="251"/>
      <c r="K21" s="119"/>
      <c r="L21" s="135"/>
      <c r="M21" s="135"/>
      <c r="N21" s="136"/>
    </row>
    <row r="22" spans="1:14" ht="15.75">
      <c r="A22" s="119"/>
      <c r="B22" s="8" t="s">
        <v>14</v>
      </c>
      <c r="C22" s="119"/>
      <c r="D22" s="119"/>
      <c r="E22" s="119"/>
      <c r="F22" s="133">
        <f>SUM(G22-I22)/I22</f>
        <v>0.038181280795506686</v>
      </c>
      <c r="G22" s="136">
        <f>SUM(G32-G28-G24-G26-G30)</f>
        <v>38700</v>
      </c>
      <c r="H22" s="132"/>
      <c r="I22" s="136">
        <v>37276.72682592207</v>
      </c>
      <c r="J22" s="251"/>
      <c r="K22" s="133">
        <f>SUM(L22-N22)/N22</f>
        <v>0.038181280795506686</v>
      </c>
      <c r="L22" s="136">
        <f>SUM(L32-L28-L24-L26-L30)</f>
        <v>38700</v>
      </c>
      <c r="M22" s="135"/>
      <c r="N22" s="136">
        <f>SUM(I22)</f>
        <v>37276.72682592207</v>
      </c>
    </row>
    <row r="23" spans="1:14" ht="15.75">
      <c r="A23" s="119"/>
      <c r="B23" s="8"/>
      <c r="C23" s="119"/>
      <c r="D23" s="119"/>
      <c r="E23" s="119"/>
      <c r="F23" s="119"/>
      <c r="G23" s="132"/>
      <c r="H23" s="132"/>
      <c r="I23" s="136"/>
      <c r="J23" s="251"/>
      <c r="K23" s="119"/>
      <c r="L23" s="135"/>
      <c r="M23" s="135"/>
      <c r="N23" s="136"/>
    </row>
    <row r="24" spans="1:14" ht="15.75">
      <c r="A24" s="119"/>
      <c r="B24" s="8" t="s">
        <v>15</v>
      </c>
      <c r="C24" s="119"/>
      <c r="D24" s="119"/>
      <c r="E24" s="119"/>
      <c r="F24" s="133">
        <f>SUM(G24-I24)/I24</f>
        <v>0.16454419743848767</v>
      </c>
      <c r="G24" s="137">
        <v>-8389</v>
      </c>
      <c r="H24" s="132"/>
      <c r="I24" s="137">
        <v>-7203.676784833334</v>
      </c>
      <c r="J24" s="252"/>
      <c r="K24" s="133">
        <f>SUM(L24-N24)/N24</f>
        <v>0.16454419743848767</v>
      </c>
      <c r="L24" s="138">
        <f>SUM(G24)</f>
        <v>-8389</v>
      </c>
      <c r="M24" s="135"/>
      <c r="N24" s="138">
        <f>SUM(I24)</f>
        <v>-7203.676784833334</v>
      </c>
    </row>
    <row r="25" spans="1:14" ht="15.75">
      <c r="A25" s="119"/>
      <c r="B25" s="8"/>
      <c r="C25" s="119"/>
      <c r="D25" s="119"/>
      <c r="E25" s="119"/>
      <c r="F25" s="119"/>
      <c r="G25" s="137"/>
      <c r="H25" s="132"/>
      <c r="I25" s="137"/>
      <c r="J25" s="252"/>
      <c r="K25" s="119"/>
      <c r="L25" s="158"/>
      <c r="M25" s="135"/>
      <c r="N25" s="137"/>
    </row>
    <row r="26" spans="1:14" ht="15.75">
      <c r="A26" s="119"/>
      <c r="B26" s="8" t="s">
        <v>16</v>
      </c>
      <c r="C26" s="119"/>
      <c r="D26" s="119"/>
      <c r="E26" s="119"/>
      <c r="F26" s="133">
        <f>SUM(G26-I26)/I26</f>
        <v>3.826564627700362</v>
      </c>
      <c r="G26" s="137">
        <v>197</v>
      </c>
      <c r="H26" s="132"/>
      <c r="I26" s="137">
        <v>40.815780000000025</v>
      </c>
      <c r="J26" s="252"/>
      <c r="K26" s="133">
        <f>SUM(L26-N26)/N26</f>
        <v>3.826564627700362</v>
      </c>
      <c r="L26" s="138">
        <f>SUM(G26)</f>
        <v>197</v>
      </c>
      <c r="M26" s="135"/>
      <c r="N26" s="136">
        <f>SUM(I26)</f>
        <v>40.815780000000025</v>
      </c>
    </row>
    <row r="27" spans="1:14" ht="15.75">
      <c r="A27" s="119"/>
      <c r="B27" s="8"/>
      <c r="C27" s="119"/>
      <c r="D27" s="119"/>
      <c r="E27" s="119"/>
      <c r="F27" s="119"/>
      <c r="G27" s="132"/>
      <c r="H27" s="132"/>
      <c r="I27" s="137"/>
      <c r="J27" s="252"/>
      <c r="K27" s="119"/>
      <c r="L27" s="158"/>
      <c r="M27" s="135"/>
      <c r="N27" s="137"/>
    </row>
    <row r="28" spans="1:14" ht="15.75">
      <c r="A28" s="119"/>
      <c r="B28" s="8" t="s">
        <v>17</v>
      </c>
      <c r="C28" s="119"/>
      <c r="D28" s="119"/>
      <c r="E28" s="119"/>
      <c r="F28" s="133">
        <f>SUM(G28-I28)/I28</f>
        <v>-0.0274171140786014</v>
      </c>
      <c r="G28" s="137">
        <v>-3307</v>
      </c>
      <c r="H28" s="132"/>
      <c r="I28" s="137">
        <v>-3400.2243385837887</v>
      </c>
      <c r="J28" s="252"/>
      <c r="K28" s="133">
        <f>SUM(L28-N28)/N28</f>
        <v>-0.0274171140786014</v>
      </c>
      <c r="L28" s="138">
        <f>SUM(G28)</f>
        <v>-3307</v>
      </c>
      <c r="M28" s="135"/>
      <c r="N28" s="138">
        <f>SUM(I28)</f>
        <v>-3400.2243385837887</v>
      </c>
    </row>
    <row r="29" spans="1:14" ht="15.75">
      <c r="A29" s="119"/>
      <c r="B29" s="8"/>
      <c r="C29" s="119"/>
      <c r="D29" s="119"/>
      <c r="E29" s="119"/>
      <c r="F29" s="119"/>
      <c r="G29" s="132"/>
      <c r="H29" s="132"/>
      <c r="I29" s="137"/>
      <c r="J29" s="252"/>
      <c r="K29" s="119"/>
      <c r="L29" s="158"/>
      <c r="M29" s="135"/>
      <c r="N29" s="137"/>
    </row>
    <row r="30" spans="1:14" ht="18">
      <c r="A30" s="119"/>
      <c r="B30" s="8" t="s">
        <v>179</v>
      </c>
      <c r="C30" s="119"/>
      <c r="D30" s="119"/>
      <c r="E30" s="119"/>
      <c r="F30" s="119"/>
      <c r="G30" s="139">
        <v>128</v>
      </c>
      <c r="H30" s="132"/>
      <c r="I30" s="140">
        <v>137.37089039500003</v>
      </c>
      <c r="J30" s="253"/>
      <c r="K30" s="133">
        <f>SUM(L30-N30)/N30</f>
        <v>-0.06821598351772137</v>
      </c>
      <c r="L30" s="139">
        <f>SUM(G30)</f>
        <v>128</v>
      </c>
      <c r="M30" s="135"/>
      <c r="N30" s="140">
        <f>SUM(I30)</f>
        <v>137.37089039500003</v>
      </c>
    </row>
    <row r="31" spans="1:14" ht="15.75">
      <c r="A31" s="119"/>
      <c r="B31" s="8"/>
      <c r="C31" s="119"/>
      <c r="D31" s="119"/>
      <c r="E31" s="119"/>
      <c r="F31" s="119"/>
      <c r="G31" s="132"/>
      <c r="H31" s="132"/>
      <c r="I31" s="136"/>
      <c r="J31" s="251"/>
      <c r="K31" s="119"/>
      <c r="L31" s="158"/>
      <c r="M31" s="135"/>
      <c r="N31" s="136"/>
    </row>
    <row r="32" spans="1:14" ht="15.75">
      <c r="A32" s="119"/>
      <c r="B32" s="8" t="s">
        <v>18</v>
      </c>
      <c r="C32" s="119"/>
      <c r="D32" s="119"/>
      <c r="E32" s="119"/>
      <c r="F32" s="133">
        <f>SUM(G32-I32)/I32</f>
        <v>0.017801475060302562</v>
      </c>
      <c r="G32" s="136">
        <v>27329</v>
      </c>
      <c r="H32" s="136"/>
      <c r="I32" s="136">
        <v>26851.012372899946</v>
      </c>
      <c r="J32" s="251"/>
      <c r="K32" s="133">
        <f>SUM(L32-N32)/N32</f>
        <v>0.017801475060302427</v>
      </c>
      <c r="L32" s="138">
        <f>SUM(G32)</f>
        <v>27329</v>
      </c>
      <c r="M32" s="136"/>
      <c r="N32" s="136">
        <f>SUM(N22:N30)</f>
        <v>26851.01237289995</v>
      </c>
    </row>
    <row r="33" spans="1:14" ht="15.75">
      <c r="A33" s="119"/>
      <c r="B33" s="8"/>
      <c r="C33" s="119"/>
      <c r="D33" s="119"/>
      <c r="E33" s="119"/>
      <c r="F33" s="119"/>
      <c r="G33" s="132"/>
      <c r="H33" s="132"/>
      <c r="I33" s="136"/>
      <c r="J33" s="251"/>
      <c r="K33" s="119"/>
      <c r="L33" s="158"/>
      <c r="M33" s="135"/>
      <c r="N33" s="136"/>
    </row>
    <row r="34" spans="1:14" ht="18">
      <c r="A34" s="119"/>
      <c r="B34" s="8" t="s">
        <v>19</v>
      </c>
      <c r="C34" s="119"/>
      <c r="D34" s="141" t="s">
        <v>221</v>
      </c>
      <c r="E34" s="133">
        <f>SUM(G34/G32)</f>
        <v>-0.13944893702660177</v>
      </c>
      <c r="G34" s="142">
        <v>-3811</v>
      </c>
      <c r="H34" s="161">
        <f>SUM(I34/I32)</f>
        <v>-0.1323684872897825</v>
      </c>
      <c r="I34" s="142">
        <v>-3554.2278899999997</v>
      </c>
      <c r="J34" s="133">
        <f>SUM(L34/L32)</f>
        <v>-0.13944893702660177</v>
      </c>
      <c r="L34" s="142">
        <f>SUM(G34)</f>
        <v>-3811</v>
      </c>
      <c r="M34" s="161">
        <f>SUM(N34/N32)</f>
        <v>-0.1323684872897825</v>
      </c>
      <c r="N34" s="139">
        <f>SUM(I34)</f>
        <v>-3554.2278899999997</v>
      </c>
    </row>
    <row r="35" spans="1:14" ht="16.5" thickBot="1">
      <c r="A35" s="119"/>
      <c r="B35" s="8" t="s">
        <v>181</v>
      </c>
      <c r="C35" s="119"/>
      <c r="D35" s="119"/>
      <c r="E35" s="119"/>
      <c r="F35" s="133">
        <f>SUM(G35-I35)/I35</f>
        <v>0.009495538633772676</v>
      </c>
      <c r="G35" s="143">
        <f>SUM(G32:G34)</f>
        <v>23518</v>
      </c>
      <c r="H35" s="136"/>
      <c r="I35" s="143">
        <f>SUM(I32:I34)</f>
        <v>23296.784482899948</v>
      </c>
      <c r="J35" s="251"/>
      <c r="K35" s="119"/>
      <c r="L35" s="143">
        <f>SUM(L32:L34)</f>
        <v>23518</v>
      </c>
      <c r="M35" s="136"/>
      <c r="N35" s="143">
        <f>SUM(N32:N34)</f>
        <v>23296.78448289995</v>
      </c>
    </row>
    <row r="36" spans="1:14" ht="16.5" thickTop="1">
      <c r="A36" s="119"/>
      <c r="B36" s="8"/>
      <c r="C36" s="119"/>
      <c r="D36" s="119"/>
      <c r="E36" s="119"/>
      <c r="F36" s="119"/>
      <c r="G36" s="132"/>
      <c r="H36" s="132"/>
      <c r="I36" s="136"/>
      <c r="J36" s="251"/>
      <c r="K36" s="119"/>
      <c r="L36" s="135"/>
      <c r="M36" s="135"/>
      <c r="N36" s="136"/>
    </row>
    <row r="37" spans="1:14" ht="15.75">
      <c r="A37" s="119"/>
      <c r="B37" s="8" t="s">
        <v>182</v>
      </c>
      <c r="C37" s="119"/>
      <c r="D37" s="119"/>
      <c r="E37" s="119"/>
      <c r="F37" s="119"/>
      <c r="G37" s="132"/>
      <c r="H37" s="132"/>
      <c r="I37" s="136"/>
      <c r="J37" s="251"/>
      <c r="K37" s="119"/>
      <c r="L37" s="135"/>
      <c r="M37" s="135"/>
      <c r="N37" s="136"/>
    </row>
    <row r="38" spans="1:14" ht="15.75">
      <c r="A38" s="119"/>
      <c r="B38" s="8" t="s">
        <v>183</v>
      </c>
      <c r="C38" s="119"/>
      <c r="D38" s="119"/>
      <c r="E38" s="119"/>
      <c r="F38" s="144">
        <f>SUM(G38-I38)/I38</f>
        <v>0.03582610179442742</v>
      </c>
      <c r="G38" s="138">
        <f>SUM(G35-G39)</f>
        <v>22316</v>
      </c>
      <c r="H38" s="144"/>
      <c r="I38" s="136">
        <v>21544.156843837565</v>
      </c>
      <c r="J38" s="251"/>
      <c r="K38" s="133">
        <f>SUM(L38-N38)/N38</f>
        <v>0.03582610179442742</v>
      </c>
      <c r="L38" s="138">
        <f>SUM(L35-L39)</f>
        <v>22316</v>
      </c>
      <c r="M38" s="135"/>
      <c r="N38" s="138">
        <f>SUM(I38)</f>
        <v>21544.156843837565</v>
      </c>
    </row>
    <row r="39" spans="1:14" ht="15.75">
      <c r="A39" s="119"/>
      <c r="B39" s="8" t="s">
        <v>184</v>
      </c>
      <c r="C39" s="119"/>
      <c r="D39" s="141" t="s">
        <v>222</v>
      </c>
      <c r="E39" s="133">
        <f>SUM(G39/G32)</f>
        <v>0.043982582604559256</v>
      </c>
      <c r="G39" s="137">
        <v>1202</v>
      </c>
      <c r="H39" s="133">
        <f>SUM(I39/I32)</f>
        <v>0.0652723113274964</v>
      </c>
      <c r="I39" s="138">
        <v>1752.6276390623832</v>
      </c>
      <c r="J39" s="133">
        <f>SUM(L39/L32)</f>
        <v>0.043982582604559256</v>
      </c>
      <c r="L39" s="138">
        <f>SUM(G39)</f>
        <v>1202</v>
      </c>
      <c r="M39" s="133">
        <f>SUM(N39/N32)</f>
        <v>0.06527231132749639</v>
      </c>
      <c r="N39" s="138">
        <f>SUM(I39)</f>
        <v>1752.6276390623832</v>
      </c>
    </row>
    <row r="40" spans="1:14" ht="15.75">
      <c r="A40" s="119"/>
      <c r="B40" s="8"/>
      <c r="C40" s="119"/>
      <c r="D40" s="119"/>
      <c r="E40" s="119"/>
      <c r="F40" s="119"/>
      <c r="G40" s="132"/>
      <c r="H40" s="132"/>
      <c r="I40" s="132"/>
      <c r="J40" s="249"/>
      <c r="K40" s="119"/>
      <c r="L40" s="135"/>
      <c r="M40" s="135"/>
      <c r="N40" s="142"/>
    </row>
    <row r="41" spans="1:14" ht="16.5" thickBot="1">
      <c r="A41" s="119"/>
      <c r="B41" s="8" t="s">
        <v>181</v>
      </c>
      <c r="C41" s="119"/>
      <c r="D41" s="119"/>
      <c r="E41" s="119"/>
      <c r="F41" s="119"/>
      <c r="G41" s="145">
        <f>SUM(G38:G40)</f>
        <v>23518</v>
      </c>
      <c r="H41" s="132"/>
      <c r="I41" s="145">
        <f>SUM(I38:I40)</f>
        <v>23296.784482899948</v>
      </c>
      <c r="J41" s="251"/>
      <c r="K41" s="119"/>
      <c r="L41" s="145">
        <f>SUM(L38:L40)</f>
        <v>23518</v>
      </c>
      <c r="M41" s="135"/>
      <c r="N41" s="145">
        <f>SUM(N38:N40)</f>
        <v>23296.784482899948</v>
      </c>
    </row>
    <row r="42" spans="1:14" ht="16.5" thickTop="1">
      <c r="A42" s="119"/>
      <c r="B42" s="8"/>
      <c r="C42" s="119"/>
      <c r="D42" s="119"/>
      <c r="E42" s="119"/>
      <c r="F42" s="119"/>
      <c r="G42" s="136"/>
      <c r="H42" s="132"/>
      <c r="I42" s="136"/>
      <c r="J42" s="251"/>
      <c r="K42" s="119"/>
      <c r="L42" s="136"/>
      <c r="M42" s="135"/>
      <c r="N42" s="136"/>
    </row>
    <row r="43" spans="1:14" ht="16.5" thickBot="1">
      <c r="A43" s="119"/>
      <c r="B43" s="8" t="s">
        <v>180</v>
      </c>
      <c r="C43" s="119"/>
      <c r="D43" s="119"/>
      <c r="E43" s="119"/>
      <c r="F43" s="119"/>
      <c r="G43" s="146">
        <v>327363</v>
      </c>
      <c r="H43" s="132"/>
      <c r="I43" s="146">
        <v>329943</v>
      </c>
      <c r="J43" s="254"/>
      <c r="K43" s="119"/>
      <c r="L43" s="147">
        <f>SUM(G43)</f>
        <v>327363</v>
      </c>
      <c r="M43" s="135"/>
      <c r="N43" s="147">
        <v>329942.6373626374</v>
      </c>
    </row>
    <row r="44" spans="1:14" ht="16.5" thickTop="1">
      <c r="A44" s="119"/>
      <c r="B44" s="8"/>
      <c r="C44" s="119"/>
      <c r="D44" s="119"/>
      <c r="E44" s="119"/>
      <c r="F44" s="119"/>
      <c r="G44" s="138"/>
      <c r="H44" s="132"/>
      <c r="I44" s="138"/>
      <c r="J44" s="254"/>
      <c r="K44" s="119"/>
      <c r="L44" s="135"/>
      <c r="M44" s="135"/>
      <c r="N44" s="135"/>
    </row>
    <row r="45" spans="1:14" ht="15.75">
      <c r="A45" s="119"/>
      <c r="B45" s="8" t="s">
        <v>20</v>
      </c>
      <c r="C45" s="119"/>
      <c r="D45" s="119"/>
      <c r="E45" s="119"/>
      <c r="F45" s="119"/>
      <c r="G45" s="132"/>
      <c r="H45" s="132"/>
      <c r="I45" s="132"/>
      <c r="J45" s="249"/>
      <c r="K45" s="119"/>
      <c r="L45" s="135"/>
      <c r="M45" s="135"/>
      <c r="N45" s="135"/>
    </row>
    <row r="46" spans="1:14" ht="16.5" thickBot="1">
      <c r="A46" s="119"/>
      <c r="B46" s="8" t="s">
        <v>21</v>
      </c>
      <c r="C46" s="119"/>
      <c r="D46" s="119"/>
      <c r="E46" s="119"/>
      <c r="F46" s="144">
        <f>SUM(G46-I46)/I46</f>
        <v>0.04398961246188125</v>
      </c>
      <c r="G46" s="150">
        <f>SUM(G38/G43)*100</f>
        <v>6.81689745023109</v>
      </c>
      <c r="H46" s="149"/>
      <c r="I46" s="150">
        <f>SUM(I38/I43)*100</f>
        <v>6.529660227323375</v>
      </c>
      <c r="J46" s="255"/>
      <c r="K46" s="151"/>
      <c r="L46" s="148">
        <f>SUM(G46)</f>
        <v>6.81689745023109</v>
      </c>
      <c r="M46" s="149"/>
      <c r="N46" s="150">
        <f>SUM(N38/N43)*100</f>
        <v>6.529667404021673</v>
      </c>
    </row>
    <row r="47" spans="1:14" ht="16.5" thickTop="1">
      <c r="A47" s="119"/>
      <c r="B47" s="8"/>
      <c r="C47" s="119"/>
      <c r="D47" s="119"/>
      <c r="E47" s="119"/>
      <c r="F47" s="119"/>
      <c r="G47" s="132"/>
      <c r="H47" s="132"/>
      <c r="I47" s="132"/>
      <c r="J47" s="249"/>
      <c r="K47" s="119"/>
      <c r="L47" s="135"/>
      <c r="M47" s="135"/>
      <c r="N47" s="135"/>
    </row>
    <row r="48" spans="1:14" ht="16.5" thickBot="1">
      <c r="A48" s="119"/>
      <c r="B48" s="8" t="s">
        <v>22</v>
      </c>
      <c r="C48" s="119"/>
      <c r="D48" s="119"/>
      <c r="E48" s="119"/>
      <c r="F48" s="119"/>
      <c r="G48" s="152" t="s">
        <v>23</v>
      </c>
      <c r="H48" s="132"/>
      <c r="I48" s="152" t="s">
        <v>23</v>
      </c>
      <c r="J48" s="256"/>
      <c r="K48" s="119"/>
      <c r="L48" s="153" t="str">
        <f>'[1]Condensed PL-31.3.2005-final'!F44</f>
        <v>NA</v>
      </c>
      <c r="M48" s="135"/>
      <c r="N48" s="153" t="s">
        <v>23</v>
      </c>
    </row>
    <row r="49" spans="1:14" ht="16.5" thickTop="1">
      <c r="A49" s="119"/>
      <c r="B49" s="119"/>
      <c r="C49" s="119"/>
      <c r="D49" s="119"/>
      <c r="E49" s="119"/>
      <c r="F49" s="119"/>
      <c r="G49" s="154"/>
      <c r="H49" s="154"/>
      <c r="I49" s="155"/>
      <c r="J49" s="249"/>
      <c r="K49" s="130"/>
      <c r="L49" s="156"/>
      <c r="M49" s="156"/>
      <c r="N49" s="157"/>
    </row>
    <row r="50" spans="1:14" ht="15">
      <c r="A50" s="6"/>
      <c r="B50" s="6"/>
      <c r="C50" s="6"/>
      <c r="D50" s="6"/>
      <c r="E50" s="6"/>
      <c r="F50" s="6"/>
      <c r="G50" s="6"/>
      <c r="H50" s="6"/>
      <c r="I50" s="6"/>
      <c r="J50" s="6"/>
      <c r="K50" s="6"/>
      <c r="L50" s="6"/>
      <c r="M50" s="6"/>
      <c r="N50" s="6"/>
    </row>
    <row r="51" spans="1:14" ht="15.75">
      <c r="A51" s="6"/>
      <c r="B51" s="7" t="s">
        <v>262</v>
      </c>
      <c r="C51" s="6"/>
      <c r="D51" s="6"/>
      <c r="E51" s="6"/>
      <c r="F51" s="6"/>
      <c r="G51" s="6"/>
      <c r="H51" s="6"/>
      <c r="I51" s="6"/>
      <c r="J51" s="6"/>
      <c r="K51" s="6"/>
      <c r="L51" s="6"/>
      <c r="M51" s="6"/>
      <c r="N51" s="6"/>
    </row>
    <row r="52" spans="1:14" ht="15.75">
      <c r="A52" s="6"/>
      <c r="B52" s="7"/>
      <c r="C52" s="6"/>
      <c r="D52" s="6"/>
      <c r="E52" s="6"/>
      <c r="F52" s="6"/>
      <c r="G52" s="6"/>
      <c r="H52" s="6"/>
      <c r="I52" s="6"/>
      <c r="J52" s="6"/>
      <c r="K52" s="6"/>
      <c r="L52" s="6"/>
      <c r="M52" s="6"/>
      <c r="N52" s="6"/>
    </row>
    <row r="53" spans="1:14" ht="15.75">
      <c r="A53" s="6"/>
      <c r="B53" s="7" t="s">
        <v>24</v>
      </c>
      <c r="C53" s="6"/>
      <c r="D53" s="6"/>
      <c r="E53" s="6"/>
      <c r="F53" s="6"/>
      <c r="G53" s="6"/>
      <c r="H53" s="6"/>
      <c r="I53" s="6"/>
      <c r="J53" s="6"/>
      <c r="K53" s="6"/>
      <c r="L53" s="6"/>
      <c r="M53" s="6"/>
      <c r="N53" s="6"/>
    </row>
    <row r="54" spans="1:14" ht="15">
      <c r="A54" s="6"/>
      <c r="B54" s="6"/>
      <c r="C54" s="6"/>
      <c r="D54" s="6"/>
      <c r="E54" s="6"/>
      <c r="F54" s="6"/>
      <c r="G54" s="6"/>
      <c r="H54" s="6"/>
      <c r="I54" s="6"/>
      <c r="J54" s="6"/>
      <c r="K54" s="6"/>
      <c r="L54" s="6"/>
      <c r="M54" s="6"/>
      <c r="N54" s="6"/>
    </row>
    <row r="55" spans="2:14" ht="15">
      <c r="B55" s="6"/>
      <c r="C55" s="6"/>
      <c r="D55" s="6"/>
      <c r="E55" s="6"/>
      <c r="F55" s="6"/>
      <c r="G55" s="6"/>
      <c r="H55" s="6"/>
      <c r="I55" s="6"/>
      <c r="J55" s="6"/>
      <c r="K55" s="6"/>
      <c r="L55" s="6"/>
      <c r="M55" s="6"/>
      <c r="N55" s="6"/>
    </row>
    <row r="56" spans="2:14" ht="15">
      <c r="B56" s="6"/>
      <c r="C56" s="6"/>
      <c r="D56" s="6"/>
      <c r="E56" s="6"/>
      <c r="F56" s="6"/>
      <c r="G56" s="6"/>
      <c r="H56" s="6"/>
      <c r="I56" s="6"/>
      <c r="J56" s="6"/>
      <c r="K56" s="6"/>
      <c r="L56" s="6"/>
      <c r="M56" s="6"/>
      <c r="N56" s="6"/>
    </row>
    <row r="57" spans="2:14" ht="15">
      <c r="B57" s="6"/>
      <c r="C57" s="6"/>
      <c r="D57" s="6"/>
      <c r="E57" s="6"/>
      <c r="F57" s="6"/>
      <c r="G57" s="6"/>
      <c r="H57" s="6"/>
      <c r="I57" s="6"/>
      <c r="J57" s="6"/>
      <c r="K57" s="6"/>
      <c r="L57" s="6"/>
      <c r="M57" s="6"/>
      <c r="N57" s="6"/>
    </row>
    <row r="58" spans="2:14" ht="15">
      <c r="B58" s="6"/>
      <c r="C58" s="6"/>
      <c r="D58" s="6"/>
      <c r="E58" s="6"/>
      <c r="F58" s="6"/>
      <c r="G58" s="6"/>
      <c r="H58" s="6"/>
      <c r="I58" s="6"/>
      <c r="J58" s="6"/>
      <c r="K58" s="6"/>
      <c r="L58" s="6"/>
      <c r="M58" s="6"/>
      <c r="N58" s="6"/>
    </row>
    <row r="59" spans="2:14" ht="15">
      <c r="B59" s="6"/>
      <c r="C59" s="6"/>
      <c r="D59" s="6"/>
      <c r="E59" s="6"/>
      <c r="F59" s="6"/>
      <c r="G59" s="6"/>
      <c r="H59" s="6"/>
      <c r="I59" s="6"/>
      <c r="J59" s="6"/>
      <c r="K59" s="6"/>
      <c r="L59" s="6"/>
      <c r="M59" s="6"/>
      <c r="N59" s="6"/>
    </row>
    <row r="60" spans="2:14" ht="15">
      <c r="B60" s="6"/>
      <c r="C60" s="6"/>
      <c r="D60" s="6"/>
      <c r="E60" s="6"/>
      <c r="F60" s="6"/>
      <c r="G60" s="6"/>
      <c r="H60" s="6"/>
      <c r="I60" s="6"/>
      <c r="J60" s="6"/>
      <c r="K60" s="6"/>
      <c r="L60" s="6"/>
      <c r="M60" s="6"/>
      <c r="N60" s="6"/>
    </row>
  </sheetData>
  <mergeCells count="2">
    <mergeCell ref="G10:I10"/>
    <mergeCell ref="L10:N10"/>
  </mergeCells>
  <printOptions/>
  <pageMargins left="0.75" right="0.75" top="1" bottom="1" header="0.5" footer="0.5"/>
  <pageSetup fitToHeight="1" fitToWidth="1" horizontalDpi="600" verticalDpi="600" orientation="portrait" paperSize="9" scale="44" r:id="rId1"/>
</worksheet>
</file>

<file path=xl/worksheets/sheet3.xml><?xml version="1.0" encoding="utf-8"?>
<worksheet xmlns="http://schemas.openxmlformats.org/spreadsheetml/2006/main" xmlns:r="http://schemas.openxmlformats.org/officeDocument/2006/relationships">
  <sheetPr>
    <pageSetUpPr fitToPage="1"/>
  </sheetPr>
  <dimension ref="A1:F28"/>
  <sheetViews>
    <sheetView workbookViewId="0" topLeftCell="A25">
      <selection activeCell="B25" sqref="B25"/>
    </sheetView>
  </sheetViews>
  <sheetFormatPr defaultColWidth="9.140625" defaultRowHeight="12.75"/>
  <cols>
    <col min="1" max="1" width="9.140625" style="163" customWidth="1"/>
    <col min="2" max="2" width="36.421875" style="163" customWidth="1"/>
    <col min="3" max="3" width="84.8515625" style="163" customWidth="1"/>
    <col min="4" max="4" width="25.28125" style="163" customWidth="1"/>
    <col min="5" max="5" width="12.00390625" style="163" customWidth="1"/>
    <col min="6" max="6" width="23.7109375" style="163" customWidth="1"/>
    <col min="7" max="7" width="24.421875" style="163" customWidth="1"/>
    <col min="8" max="8" width="14.00390625" style="163" customWidth="1"/>
    <col min="9" max="11" width="9.140625" style="163" customWidth="1"/>
    <col min="12" max="12" width="10.28125" style="163" customWidth="1"/>
    <col min="13" max="16384" width="9.140625" style="163" customWidth="1"/>
  </cols>
  <sheetData>
    <row r="1" ht="22.5">
      <c r="A1" s="162" t="s">
        <v>249</v>
      </c>
    </row>
    <row r="2" ht="18">
      <c r="A2" s="164" t="s">
        <v>3</v>
      </c>
    </row>
    <row r="3" ht="22.5">
      <c r="A3" s="165" t="s">
        <v>250</v>
      </c>
    </row>
    <row r="4" ht="18">
      <c r="A4" s="164"/>
    </row>
    <row r="5" ht="22.5">
      <c r="A5" s="165" t="s">
        <v>61</v>
      </c>
    </row>
    <row r="6" spans="4:6" ht="15">
      <c r="D6" s="166"/>
      <c r="E6" s="166"/>
      <c r="F6" s="166"/>
    </row>
    <row r="7" spans="1:2" ht="22.5">
      <c r="A7" s="167" t="s">
        <v>233</v>
      </c>
      <c r="B7" s="162" t="s">
        <v>148</v>
      </c>
    </row>
    <row r="8" spans="1:2" ht="22.5">
      <c r="A8" s="167"/>
      <c r="B8" s="162"/>
    </row>
    <row r="9" spans="1:2" ht="22.5">
      <c r="A9" s="167"/>
      <c r="B9" s="162" t="s">
        <v>234</v>
      </c>
    </row>
    <row r="10" spans="1:2" ht="22.5">
      <c r="A10" s="167"/>
      <c r="B10" s="162" t="s">
        <v>235</v>
      </c>
    </row>
    <row r="11" spans="1:2" ht="22.5">
      <c r="A11" s="167"/>
      <c r="B11" s="162"/>
    </row>
    <row r="12" spans="1:3" ht="22.5">
      <c r="A12" s="167"/>
      <c r="B12" s="162" t="s">
        <v>236</v>
      </c>
      <c r="C12" s="162"/>
    </row>
    <row r="13" spans="1:3" ht="23.25" thickBot="1">
      <c r="A13" s="167"/>
      <c r="B13" s="162"/>
      <c r="C13" s="162"/>
    </row>
    <row r="14" spans="1:3" ht="23.25" thickBot="1">
      <c r="A14" s="167"/>
      <c r="B14" s="168" t="s">
        <v>237</v>
      </c>
      <c r="C14" s="169" t="s">
        <v>238</v>
      </c>
    </row>
    <row r="15" spans="1:3" ht="22.5">
      <c r="A15" s="167"/>
      <c r="B15" s="170" t="s">
        <v>239</v>
      </c>
      <c r="C15" s="171">
        <v>0.21</v>
      </c>
    </row>
    <row r="16" spans="1:3" ht="22.5">
      <c r="A16" s="167"/>
      <c r="B16" s="170" t="s">
        <v>240</v>
      </c>
      <c r="C16" s="171">
        <v>0.26</v>
      </c>
    </row>
    <row r="17" spans="1:3" ht="22.5">
      <c r="A17" s="167"/>
      <c r="B17" s="170" t="s">
        <v>241</v>
      </c>
      <c r="C17" s="171">
        <v>0.3</v>
      </c>
    </row>
    <row r="18" spans="1:3" ht="23.25" thickBot="1">
      <c r="A18" s="167"/>
      <c r="B18" s="170" t="s">
        <v>242</v>
      </c>
      <c r="C18" s="171">
        <v>0.23</v>
      </c>
    </row>
    <row r="19" spans="1:3" ht="23.25" thickBot="1">
      <c r="A19" s="167"/>
      <c r="B19" s="172"/>
      <c r="C19" s="173">
        <f>SUM(C15:C18)</f>
        <v>1</v>
      </c>
    </row>
    <row r="20" spans="1:3" ht="22.5">
      <c r="A20" s="167"/>
      <c r="B20" s="174"/>
      <c r="C20" s="175"/>
    </row>
    <row r="21" spans="1:3" ht="23.25" thickBot="1">
      <c r="A21" s="167"/>
      <c r="B21" s="174"/>
      <c r="C21" s="175"/>
    </row>
    <row r="22" spans="1:2" ht="23.25" thickBot="1">
      <c r="A22" s="167"/>
      <c r="B22" s="168" t="s">
        <v>243</v>
      </c>
    </row>
    <row r="23" spans="1:3" ht="23.25" thickBot="1">
      <c r="A23" s="167"/>
      <c r="B23" s="168" t="s">
        <v>244</v>
      </c>
      <c r="C23" s="176" t="s">
        <v>245</v>
      </c>
    </row>
    <row r="24" spans="1:3" ht="150" customHeight="1" thickBot="1">
      <c r="A24" s="167"/>
      <c r="B24" s="177" t="s">
        <v>246</v>
      </c>
      <c r="C24" s="178" t="s">
        <v>253</v>
      </c>
    </row>
    <row r="25" spans="1:3" ht="113.25" thickBot="1">
      <c r="A25" s="167"/>
      <c r="B25" s="177" t="s">
        <v>247</v>
      </c>
      <c r="C25" s="178" t="s">
        <v>251</v>
      </c>
    </row>
    <row r="26" spans="1:3" ht="113.25" thickBot="1">
      <c r="A26" s="167"/>
      <c r="B26" s="177" t="s">
        <v>248</v>
      </c>
      <c r="C26" s="179" t="s">
        <v>252</v>
      </c>
    </row>
    <row r="27" spans="1:2" ht="22.5">
      <c r="A27" s="167"/>
      <c r="B27" s="162"/>
    </row>
    <row r="28" spans="1:2" ht="18">
      <c r="A28" s="180"/>
      <c r="B28" s="181"/>
    </row>
  </sheetData>
  <printOptions/>
  <pageMargins left="0.75" right="0.75" top="1" bottom="1" header="0.5" footer="0.5"/>
  <pageSetup fitToHeight="1" fitToWidth="1" horizontalDpi="600" verticalDpi="600" orientation="landscape" paperSize="9" scale="52" r:id="rId1"/>
</worksheet>
</file>

<file path=xl/worksheets/sheet4.xml><?xml version="1.0" encoding="utf-8"?>
<worksheet xmlns="http://schemas.openxmlformats.org/spreadsheetml/2006/main" xmlns:r="http://schemas.openxmlformats.org/officeDocument/2006/relationships">
  <sheetPr>
    <pageSetUpPr fitToPage="1"/>
  </sheetPr>
  <dimension ref="A1:K66"/>
  <sheetViews>
    <sheetView zoomScale="120" zoomScaleNormal="120" workbookViewId="0" topLeftCell="A1">
      <pane xSplit="6" ySplit="10" topLeftCell="G60" activePane="bottomRight" state="frozen"/>
      <selection pane="topLeft" activeCell="A1" sqref="A1"/>
      <selection pane="topRight" activeCell="G1" sqref="G1"/>
      <selection pane="bottomLeft" activeCell="A11" sqref="A11"/>
      <selection pane="bottomRight" activeCell="H20" sqref="H20"/>
    </sheetView>
  </sheetViews>
  <sheetFormatPr defaultColWidth="9.140625" defaultRowHeight="12.75"/>
  <cols>
    <col min="1" max="5" width="9.140625" style="258" customWidth="1"/>
    <col min="6" max="6" width="14.57421875" style="258" customWidth="1"/>
    <col min="7" max="7" width="9.8515625" style="258" customWidth="1"/>
    <col min="8" max="9" width="11.8515625" style="259" customWidth="1"/>
    <col min="10" max="10" width="9.140625" style="258" customWidth="1"/>
    <col min="11" max="11" width="11.28125" style="258" customWidth="1"/>
    <col min="12" max="16384" width="9.140625" style="258" customWidth="1"/>
  </cols>
  <sheetData>
    <row r="1" ht="21">
      <c r="A1" s="257" t="s">
        <v>149</v>
      </c>
    </row>
    <row r="2" ht="18">
      <c r="A2" s="260" t="s">
        <v>3</v>
      </c>
    </row>
    <row r="3" ht="15.75">
      <c r="A3" s="261"/>
    </row>
    <row r="4" ht="18">
      <c r="A4" s="260" t="s">
        <v>1</v>
      </c>
    </row>
    <row r="6" ht="18.75">
      <c r="A6" s="262" t="s">
        <v>254</v>
      </c>
    </row>
    <row r="7" spans="1:11" ht="18.75">
      <c r="A7" s="262"/>
      <c r="K7" s="263"/>
    </row>
    <row r="8" spans="8:11" ht="14.25">
      <c r="H8" s="263" t="s">
        <v>25</v>
      </c>
      <c r="I8" s="263"/>
      <c r="J8" s="263"/>
      <c r="K8" s="263" t="s">
        <v>25</v>
      </c>
    </row>
    <row r="9" spans="7:11" ht="14.25">
      <c r="G9" s="264"/>
      <c r="H9" s="263" t="s">
        <v>257</v>
      </c>
      <c r="I9" s="263"/>
      <c r="J9" s="265"/>
      <c r="K9" s="263" t="s">
        <v>256</v>
      </c>
    </row>
    <row r="10" spans="8:11" ht="14.25">
      <c r="H10" s="263" t="s">
        <v>2</v>
      </c>
      <c r="I10" s="263"/>
      <c r="J10" s="263"/>
      <c r="K10" s="263" t="s">
        <v>2</v>
      </c>
    </row>
    <row r="11" spans="2:11" ht="20.25">
      <c r="B11" s="266" t="s">
        <v>160</v>
      </c>
      <c r="H11" s="263" t="s">
        <v>206</v>
      </c>
      <c r="I11" s="263"/>
      <c r="K11" s="263" t="s">
        <v>200</v>
      </c>
    </row>
    <row r="13" spans="2:11" ht="18.75">
      <c r="B13" s="267" t="s">
        <v>26</v>
      </c>
      <c r="H13" s="268">
        <v>425457</v>
      </c>
      <c r="I13" s="302"/>
      <c r="J13" s="269"/>
      <c r="K13" s="270">
        <v>416385</v>
      </c>
    </row>
    <row r="14" spans="2:11" ht="18.75">
      <c r="B14" s="267" t="s">
        <v>28</v>
      </c>
      <c r="H14" s="271">
        <v>835</v>
      </c>
      <c r="I14" s="303"/>
      <c r="J14" s="269"/>
      <c r="K14" s="272">
        <v>759</v>
      </c>
    </row>
    <row r="15" spans="2:11" ht="18.75">
      <c r="B15" s="267" t="s">
        <v>162</v>
      </c>
      <c r="H15" s="271">
        <v>42339</v>
      </c>
      <c r="I15" s="303"/>
      <c r="J15" s="269"/>
      <c r="K15" s="272">
        <v>39987</v>
      </c>
    </row>
    <row r="16" spans="2:11" ht="18.75">
      <c r="B16" s="267" t="s">
        <v>202</v>
      </c>
      <c r="H16" s="271">
        <v>93881</v>
      </c>
      <c r="I16" s="303"/>
      <c r="J16" s="269"/>
      <c r="K16" s="272">
        <v>94198</v>
      </c>
    </row>
    <row r="17" spans="2:11" ht="18.75">
      <c r="B17" s="267" t="s">
        <v>161</v>
      </c>
      <c r="H17" s="271">
        <v>7403</v>
      </c>
      <c r="I17" s="303"/>
      <c r="J17" s="269"/>
      <c r="K17" s="272">
        <v>7115</v>
      </c>
    </row>
    <row r="18" spans="2:11" ht="18.75">
      <c r="B18" s="267" t="s">
        <v>27</v>
      </c>
      <c r="H18" s="271">
        <v>3246</v>
      </c>
      <c r="I18" s="303"/>
      <c r="J18" s="269"/>
      <c r="K18" s="272">
        <v>3118</v>
      </c>
    </row>
    <row r="19" spans="2:11" ht="18.75">
      <c r="B19" s="267" t="s">
        <v>193</v>
      </c>
      <c r="H19" s="271">
        <v>49</v>
      </c>
      <c r="I19" s="303"/>
      <c r="J19" s="269"/>
      <c r="K19" s="272">
        <v>49</v>
      </c>
    </row>
    <row r="20" spans="2:11" ht="18.75">
      <c r="B20" s="267" t="s">
        <v>159</v>
      </c>
      <c r="H20" s="271">
        <v>1237</v>
      </c>
      <c r="I20" s="303"/>
      <c r="J20" s="269"/>
      <c r="K20" s="272">
        <v>2445</v>
      </c>
    </row>
    <row r="21" spans="2:11" ht="18.75">
      <c r="B21" s="267" t="s">
        <v>156</v>
      </c>
      <c r="H21" s="273">
        <v>4775</v>
      </c>
      <c r="I21" s="303"/>
      <c r="J21" s="269"/>
      <c r="K21" s="274">
        <v>4775</v>
      </c>
    </row>
    <row r="22" spans="2:11" ht="18">
      <c r="B22" s="260" t="s">
        <v>203</v>
      </c>
      <c r="H22" s="275">
        <f>SUM(H13:H21)</f>
        <v>579222</v>
      </c>
      <c r="I22" s="302"/>
      <c r="J22" s="269"/>
      <c r="K22" s="276">
        <f>SUM(K13:K21)</f>
        <v>568831</v>
      </c>
    </row>
    <row r="23" spans="8:11" ht="12.75">
      <c r="H23" s="269"/>
      <c r="I23" s="269"/>
      <c r="J23" s="269"/>
      <c r="K23" s="269"/>
    </row>
    <row r="24" spans="2:11" ht="20.25">
      <c r="B24" s="277" t="s">
        <v>29</v>
      </c>
      <c r="H24" s="269"/>
      <c r="I24" s="269"/>
      <c r="J24" s="269"/>
      <c r="K24" s="269"/>
    </row>
    <row r="25" spans="2:11" ht="18">
      <c r="B25" s="278" t="s">
        <v>199</v>
      </c>
      <c r="F25" s="279"/>
      <c r="G25" s="269" t="s">
        <v>308</v>
      </c>
      <c r="H25" s="280">
        <v>119664</v>
      </c>
      <c r="I25" s="303"/>
      <c r="J25" s="269" t="s">
        <v>309</v>
      </c>
      <c r="K25" s="270">
        <v>107326</v>
      </c>
    </row>
    <row r="26" spans="2:11" ht="18">
      <c r="B26" s="278" t="s">
        <v>209</v>
      </c>
      <c r="G26" s="269"/>
      <c r="H26" s="271">
        <v>54222</v>
      </c>
      <c r="I26" s="303"/>
      <c r="J26" s="269"/>
      <c r="K26" s="272">
        <f>SUM(154003+1687-K25)</f>
        <v>48364</v>
      </c>
    </row>
    <row r="27" spans="2:11" ht="18">
      <c r="B27" s="278" t="s">
        <v>30</v>
      </c>
      <c r="G27" s="269" t="s">
        <v>310</v>
      </c>
      <c r="H27" s="271">
        <v>130612</v>
      </c>
      <c r="I27" s="303"/>
      <c r="J27" s="269" t="s">
        <v>310</v>
      </c>
      <c r="K27" s="272">
        <v>128028</v>
      </c>
    </row>
    <row r="28" spans="2:11" ht="18">
      <c r="B28" s="278" t="s">
        <v>163</v>
      </c>
      <c r="F28" s="278"/>
      <c r="H28" s="271">
        <v>29114</v>
      </c>
      <c r="I28" s="303"/>
      <c r="J28" s="269"/>
      <c r="K28" s="272">
        <v>28719</v>
      </c>
    </row>
    <row r="29" spans="2:11" ht="18">
      <c r="B29" s="278" t="s">
        <v>204</v>
      </c>
      <c r="H29" s="271">
        <v>4729</v>
      </c>
      <c r="I29" s="303"/>
      <c r="J29" s="269"/>
      <c r="K29" s="272">
        <v>3982</v>
      </c>
    </row>
    <row r="30" spans="2:11" ht="18">
      <c r="B30" s="278" t="s">
        <v>205</v>
      </c>
      <c r="H30" s="273">
        <v>71718</v>
      </c>
      <c r="I30" s="303"/>
      <c r="J30" s="269"/>
      <c r="K30" s="274">
        <v>68275</v>
      </c>
    </row>
    <row r="31" spans="8:11" ht="12.75">
      <c r="H31" s="281">
        <f>SUM(H25:H30)</f>
        <v>410059</v>
      </c>
      <c r="I31" s="303"/>
      <c r="J31" s="269"/>
      <c r="K31" s="281">
        <f>SUM(K25:K30)</f>
        <v>384694</v>
      </c>
    </row>
    <row r="32" spans="2:11" ht="21" thickBot="1">
      <c r="B32" s="266" t="s">
        <v>164</v>
      </c>
      <c r="H32" s="282">
        <f>SUM(H31+H22)</f>
        <v>989281</v>
      </c>
      <c r="I32" s="303"/>
      <c r="J32" s="269"/>
      <c r="K32" s="282">
        <f>SUM(K31+K22)</f>
        <v>953525</v>
      </c>
    </row>
    <row r="33" spans="8:11" ht="13.5" thickTop="1">
      <c r="H33" s="269"/>
      <c r="I33" s="269"/>
      <c r="J33" s="269"/>
      <c r="K33" s="269"/>
    </row>
    <row r="34" spans="2:11" ht="18.75">
      <c r="B34" s="262"/>
      <c r="H34" s="269"/>
      <c r="I34" s="269"/>
      <c r="J34" s="269"/>
      <c r="K34" s="269"/>
    </row>
    <row r="35" spans="2:11" ht="20.25">
      <c r="B35" s="266" t="s">
        <v>165</v>
      </c>
      <c r="H35" s="269"/>
      <c r="I35" s="269"/>
      <c r="J35" s="269"/>
      <c r="K35" s="269"/>
    </row>
    <row r="36" spans="8:11" ht="12.75">
      <c r="H36" s="269"/>
      <c r="I36" s="269"/>
      <c r="J36" s="269"/>
      <c r="K36" s="269"/>
    </row>
    <row r="37" spans="2:11" ht="20.25">
      <c r="B37" s="266" t="s">
        <v>171</v>
      </c>
      <c r="H37" s="269"/>
      <c r="I37" s="269"/>
      <c r="J37" s="269"/>
      <c r="K37" s="269"/>
    </row>
    <row r="38" spans="2:11" ht="15">
      <c r="B38" s="283" t="s">
        <v>172</v>
      </c>
      <c r="H38" s="280">
        <v>165000</v>
      </c>
      <c r="I38" s="303"/>
      <c r="J38" s="269"/>
      <c r="K38" s="270">
        <v>165000</v>
      </c>
    </row>
    <row r="39" spans="2:11" ht="15">
      <c r="B39" s="283" t="s">
        <v>173</v>
      </c>
      <c r="H39" s="273">
        <v>277492</v>
      </c>
      <c r="I39" s="303"/>
      <c r="J39" s="269"/>
      <c r="K39" s="274">
        <v>252932</v>
      </c>
    </row>
    <row r="40" spans="2:11" ht="18.75">
      <c r="B40" s="262" t="s">
        <v>166</v>
      </c>
      <c r="H40" s="271">
        <f>SUM(H38:H39)</f>
        <v>442492</v>
      </c>
      <c r="I40" s="303"/>
      <c r="J40" s="269"/>
      <c r="K40" s="271">
        <f>SUM(K38:K39)</f>
        <v>417932</v>
      </c>
    </row>
    <row r="41" spans="2:11" ht="15">
      <c r="B41" s="283" t="s">
        <v>174</v>
      </c>
      <c r="H41" s="273">
        <v>48625</v>
      </c>
      <c r="I41" s="303"/>
      <c r="J41" s="269"/>
      <c r="K41" s="274">
        <v>47423</v>
      </c>
    </row>
    <row r="42" spans="2:11" ht="20.25">
      <c r="B42" s="266" t="s">
        <v>167</v>
      </c>
      <c r="H42" s="284">
        <f>SUM(H40:H41)</f>
        <v>491117</v>
      </c>
      <c r="I42" s="303"/>
      <c r="J42" s="269"/>
      <c r="K42" s="285">
        <f>SUM(K40:K41)</f>
        <v>465355</v>
      </c>
    </row>
    <row r="43" spans="8:11" ht="12.75">
      <c r="H43" s="269"/>
      <c r="I43" s="269"/>
      <c r="J43" s="269"/>
      <c r="K43" s="269"/>
    </row>
    <row r="44" spans="2:11" ht="20.25">
      <c r="B44" s="266" t="s">
        <v>168</v>
      </c>
      <c r="H44" s="269"/>
      <c r="I44" s="269"/>
      <c r="J44" s="269"/>
      <c r="K44" s="269"/>
    </row>
    <row r="45" spans="2:11" ht="15">
      <c r="B45" s="283" t="s">
        <v>301</v>
      </c>
      <c r="G45" s="286">
        <f>SUM(H45/H42)</f>
        <v>0.34925893422544935</v>
      </c>
      <c r="H45" s="280">
        <v>171527</v>
      </c>
      <c r="I45" s="303"/>
      <c r="J45" s="286">
        <f>SUM(K45/K42)</f>
        <v>0.3504099021177381</v>
      </c>
      <c r="K45" s="270">
        <v>163065</v>
      </c>
    </row>
    <row r="46" spans="2:11" ht="15">
      <c r="B46" s="283" t="s">
        <v>175</v>
      </c>
      <c r="H46" s="273">
        <v>28217</v>
      </c>
      <c r="I46" s="303"/>
      <c r="J46" s="269"/>
      <c r="K46" s="274">
        <v>29342</v>
      </c>
    </row>
    <row r="47" spans="2:11" ht="15">
      <c r="B47" s="287"/>
      <c r="F47" s="288"/>
      <c r="G47" s="289"/>
      <c r="H47" s="284">
        <f>SUM(H45:H46)</f>
        <v>199744</v>
      </c>
      <c r="I47" s="303"/>
      <c r="J47" s="269"/>
      <c r="K47" s="284">
        <f>SUM(K45:K46)</f>
        <v>192407</v>
      </c>
    </row>
    <row r="48" spans="2:11" ht="15">
      <c r="B48" s="290"/>
      <c r="H48" s="269"/>
      <c r="I48" s="269"/>
      <c r="J48" s="269"/>
      <c r="K48" s="269"/>
    </row>
    <row r="49" spans="2:11" ht="20.25">
      <c r="B49" s="277" t="s">
        <v>31</v>
      </c>
      <c r="H49" s="269"/>
      <c r="I49" s="269"/>
      <c r="J49" s="269"/>
      <c r="K49" s="269"/>
    </row>
    <row r="50" spans="2:11" ht="15">
      <c r="B50" s="283" t="s">
        <v>176</v>
      </c>
      <c r="H50" s="280">
        <v>80687</v>
      </c>
      <c r="I50" s="303"/>
      <c r="J50" s="269"/>
      <c r="K50" s="270">
        <v>77462</v>
      </c>
    </row>
    <row r="51" spans="2:11" ht="15">
      <c r="B51" s="283" t="s">
        <v>177</v>
      </c>
      <c r="H51" s="271">
        <v>213968</v>
      </c>
      <c r="I51" s="303"/>
      <c r="J51" s="269"/>
      <c r="K51" s="272">
        <v>215455</v>
      </c>
    </row>
    <row r="52" spans="2:11" ht="15">
      <c r="B52" s="283" t="s">
        <v>178</v>
      </c>
      <c r="H52" s="273">
        <v>3765</v>
      </c>
      <c r="I52" s="303"/>
      <c r="J52" s="269"/>
      <c r="K52" s="274">
        <v>2846</v>
      </c>
    </row>
    <row r="53" spans="8:11" ht="12.75">
      <c r="H53" s="281">
        <f>SUM(H50:H52)</f>
        <v>298420</v>
      </c>
      <c r="I53" s="303"/>
      <c r="J53" s="269"/>
      <c r="K53" s="291">
        <f>SUM(K50:K52)</f>
        <v>295763</v>
      </c>
    </row>
    <row r="54" spans="2:11" ht="20.25">
      <c r="B54" s="266" t="s">
        <v>169</v>
      </c>
      <c r="H54" s="284">
        <f>SUM(H53+H47)</f>
        <v>498164</v>
      </c>
      <c r="I54" s="303"/>
      <c r="J54" s="269"/>
      <c r="K54" s="284">
        <f>SUM(K53+K47)</f>
        <v>488170</v>
      </c>
    </row>
    <row r="55" spans="2:11" ht="21" thickBot="1">
      <c r="B55" s="266" t="s">
        <v>170</v>
      </c>
      <c r="H55" s="292">
        <f>SUM(H54+H42)</f>
        <v>989281</v>
      </c>
      <c r="I55" s="303"/>
      <c r="J55" s="269"/>
      <c r="K55" s="292">
        <f>SUM(K54+K42)</f>
        <v>953525</v>
      </c>
    </row>
    <row r="56" spans="8:11" ht="13.5" thickTop="1">
      <c r="H56" s="269"/>
      <c r="I56" s="269"/>
      <c r="J56" s="269"/>
      <c r="K56" s="269"/>
    </row>
    <row r="57" spans="2:11" ht="12.75">
      <c r="B57" s="258" t="s">
        <v>158</v>
      </c>
      <c r="H57" s="293">
        <f>SUM(H40)/H58</f>
        <v>1.3516860488204225</v>
      </c>
      <c r="I57" s="293"/>
      <c r="J57" s="269"/>
      <c r="K57" s="293">
        <f>SUM(K40)/K58</f>
        <v>1.2710827250608272</v>
      </c>
    </row>
    <row r="58" spans="2:11" ht="13.5" thickBot="1">
      <c r="B58" s="258" t="s">
        <v>228</v>
      </c>
      <c r="H58" s="294">
        <f>SUM('KLSE notes-30.6.09'!F159)</f>
        <v>327363</v>
      </c>
      <c r="I58" s="304"/>
      <c r="J58" s="269"/>
      <c r="K58" s="294">
        <v>328800</v>
      </c>
    </row>
    <row r="59" spans="8:11" ht="13.5" thickTop="1">
      <c r="H59" s="295"/>
      <c r="I59" s="295"/>
      <c r="J59" s="269"/>
      <c r="K59" s="295"/>
    </row>
    <row r="60" spans="8:11" ht="12.75">
      <c r="H60" s="296">
        <f>SUM(H32-H55)</f>
        <v>0</v>
      </c>
      <c r="I60" s="296"/>
      <c r="J60" s="269"/>
      <c r="K60" s="296">
        <f>SUM(K32-K55)</f>
        <v>0</v>
      </c>
    </row>
    <row r="61" ht="14.25">
      <c r="B61" s="297"/>
    </row>
    <row r="62" spans="8:11" ht="17.25" hidden="1">
      <c r="H62" s="298" t="e">
        <f>SUM(H41-#REF!)</f>
        <v>#REF!</v>
      </c>
      <c r="I62" s="298"/>
      <c r="J62" s="299"/>
      <c r="K62" s="299" t="e">
        <f>SUM(K41-#REF!)</f>
        <v>#REF!</v>
      </c>
    </row>
    <row r="64" ht="15.75">
      <c r="A64" s="261" t="s">
        <v>255</v>
      </c>
    </row>
    <row r="65" ht="15.75">
      <c r="A65" s="261" t="s">
        <v>194</v>
      </c>
    </row>
    <row r="66" spans="8:11" ht="15">
      <c r="H66" s="300"/>
      <c r="I66" s="300"/>
      <c r="J66" s="288"/>
      <c r="K66" s="301"/>
    </row>
  </sheetData>
  <printOptions/>
  <pageMargins left="0.75" right="0.75" top="1" bottom="1" header="0.5" footer="0.5"/>
  <pageSetup fitToHeight="1" fitToWidth="1" horizontalDpi="600" verticalDpi="600" orientation="portrait" paperSize="9" scale="66" r:id="rId1"/>
</worksheet>
</file>

<file path=xl/worksheets/sheet5.xml><?xml version="1.0" encoding="utf-8"?>
<worksheet xmlns="http://schemas.openxmlformats.org/spreadsheetml/2006/main" xmlns:r="http://schemas.openxmlformats.org/officeDocument/2006/relationships">
  <sheetPr>
    <pageSetUpPr fitToPage="1"/>
  </sheetPr>
  <dimension ref="A1:L38"/>
  <sheetViews>
    <sheetView workbookViewId="0" topLeftCell="A1">
      <pane xSplit="4" ySplit="9" topLeftCell="E28" activePane="bottomRight" state="frozen"/>
      <selection pane="topLeft" activeCell="A1" sqref="A1"/>
      <selection pane="topRight" activeCell="E1" sqref="E1"/>
      <selection pane="bottomLeft" activeCell="A10" sqref="A10"/>
      <selection pane="bottomRight" activeCell="H18" sqref="H18"/>
    </sheetView>
  </sheetViews>
  <sheetFormatPr defaultColWidth="9.140625" defaultRowHeight="12.75"/>
  <cols>
    <col min="5" max="5" width="15.00390625" style="0" customWidth="1"/>
    <col min="6" max="8" width="18.28125" style="0" customWidth="1"/>
    <col min="9" max="9" width="14.7109375" style="0" customWidth="1"/>
    <col min="10" max="10" width="15.140625" style="0" customWidth="1"/>
    <col min="11" max="11" width="12.00390625" style="0" customWidth="1"/>
    <col min="12" max="12" width="12.421875" style="0" customWidth="1"/>
  </cols>
  <sheetData>
    <row r="1" ht="19.5">
      <c r="A1" s="22" t="s">
        <v>32</v>
      </c>
    </row>
    <row r="2" ht="15">
      <c r="A2" s="23" t="s">
        <v>3</v>
      </c>
    </row>
    <row r="4" ht="18">
      <c r="A4" s="3" t="s">
        <v>250</v>
      </c>
    </row>
    <row r="7" ht="15.75">
      <c r="A7" s="8" t="s">
        <v>263</v>
      </c>
    </row>
    <row r="9" spans="5:12" ht="38.25">
      <c r="E9" s="101" t="s">
        <v>191</v>
      </c>
      <c r="F9" s="101" t="s">
        <v>225</v>
      </c>
      <c r="G9" s="101" t="s">
        <v>224</v>
      </c>
      <c r="H9" s="101" t="s">
        <v>226</v>
      </c>
      <c r="I9" s="101" t="s">
        <v>190</v>
      </c>
      <c r="J9" s="103" t="s">
        <v>189</v>
      </c>
      <c r="K9" s="101" t="s">
        <v>192</v>
      </c>
      <c r="L9" s="104" t="s">
        <v>167</v>
      </c>
    </row>
    <row r="10" spans="5:10" ht="12.75">
      <c r="E10" s="15"/>
      <c r="F10" s="15"/>
      <c r="G10" s="15"/>
      <c r="H10" s="15"/>
      <c r="I10" s="15"/>
      <c r="J10" s="15"/>
    </row>
    <row r="11" ht="12.75">
      <c r="J11" s="105"/>
    </row>
    <row r="12" ht="12.75">
      <c r="J12" s="105"/>
    </row>
    <row r="13" spans="5:12" ht="12.75">
      <c r="E13" s="15" t="s">
        <v>2</v>
      </c>
      <c r="F13" s="15" t="s">
        <v>2</v>
      </c>
      <c r="G13" s="15"/>
      <c r="H13" s="15" t="s">
        <v>2</v>
      </c>
      <c r="I13" s="15" t="s">
        <v>2</v>
      </c>
      <c r="J13" s="106" t="s">
        <v>2</v>
      </c>
      <c r="K13" s="15" t="s">
        <v>2</v>
      </c>
      <c r="L13" s="106" t="s">
        <v>2</v>
      </c>
    </row>
    <row r="14" spans="1:12" ht="15">
      <c r="A14" t="s">
        <v>298</v>
      </c>
      <c r="E14" s="27">
        <v>165000</v>
      </c>
      <c r="F14" s="16">
        <v>249</v>
      </c>
      <c r="G14" s="118">
        <v>-5753</v>
      </c>
      <c r="H14" s="118">
        <v>-6705</v>
      </c>
      <c r="I14" s="16">
        <v>265141</v>
      </c>
      <c r="J14" s="107">
        <f aca="true" t="shared" si="0" ref="J14:J22">SUM(E14:I14)</f>
        <v>417932</v>
      </c>
      <c r="K14" s="96">
        <v>47423</v>
      </c>
      <c r="L14" s="107">
        <f>SUM(J14:K14)</f>
        <v>465355</v>
      </c>
    </row>
    <row r="15" spans="5:12" ht="15">
      <c r="E15" s="16"/>
      <c r="I15" s="17"/>
      <c r="J15" s="108"/>
      <c r="L15" s="105"/>
    </row>
    <row r="16" spans="1:12" ht="12.75">
      <c r="A16" t="s">
        <v>146</v>
      </c>
      <c r="J16" s="107">
        <f t="shared" si="0"/>
        <v>0</v>
      </c>
      <c r="L16" s="105"/>
    </row>
    <row r="17" spans="1:12" ht="15">
      <c r="A17" t="s">
        <v>147</v>
      </c>
      <c r="E17" s="4">
        <v>0</v>
      </c>
      <c r="I17" s="16">
        <f>SUM('Condensed PL-30.6.2009'!L38)</f>
        <v>22316</v>
      </c>
      <c r="J17" s="107">
        <f t="shared" si="0"/>
        <v>22316</v>
      </c>
      <c r="K17" s="87">
        <f>SUM('Condensed PL-30.6.2009'!L39)</f>
        <v>1202</v>
      </c>
      <c r="L17" s="107">
        <f aca="true" t="shared" si="1" ref="L17:L22">SUM(J17:K17)</f>
        <v>23518</v>
      </c>
    </row>
    <row r="18" spans="1:12" ht="15">
      <c r="A18" t="s">
        <v>223</v>
      </c>
      <c r="E18" s="16">
        <v>0</v>
      </c>
      <c r="F18" s="96"/>
      <c r="G18" s="96"/>
      <c r="H18" s="102">
        <v>4048</v>
      </c>
      <c r="I18" s="17"/>
      <c r="J18" s="109">
        <f t="shared" si="0"/>
        <v>4048</v>
      </c>
      <c r="K18" s="96"/>
      <c r="L18" s="109">
        <f t="shared" si="1"/>
        <v>4048</v>
      </c>
    </row>
    <row r="19" spans="5:12" ht="15">
      <c r="E19" s="16"/>
      <c r="F19" s="96"/>
      <c r="G19" s="96"/>
      <c r="H19" s="96"/>
      <c r="I19" s="17"/>
      <c r="J19" s="109">
        <f t="shared" si="0"/>
        <v>0</v>
      </c>
      <c r="K19" s="96"/>
      <c r="L19" s="109">
        <f t="shared" si="1"/>
        <v>0</v>
      </c>
    </row>
    <row r="20" spans="5:12" ht="15">
      <c r="E20" s="16"/>
      <c r="F20" s="96"/>
      <c r="G20" s="96"/>
      <c r="H20" s="96"/>
      <c r="I20" s="17"/>
      <c r="J20" s="109">
        <f t="shared" si="0"/>
        <v>0</v>
      </c>
      <c r="K20" s="96"/>
      <c r="L20" s="109">
        <f t="shared" si="1"/>
        <v>0</v>
      </c>
    </row>
    <row r="21" spans="1:12" ht="15">
      <c r="A21" t="s">
        <v>227</v>
      </c>
      <c r="E21" s="16"/>
      <c r="F21" s="96"/>
      <c r="G21" s="96">
        <v>-1804</v>
      </c>
      <c r="H21" s="96"/>
      <c r="I21" s="17"/>
      <c r="J21" s="109">
        <f t="shared" si="0"/>
        <v>-1804</v>
      </c>
      <c r="K21" s="96"/>
      <c r="L21" s="109">
        <f t="shared" si="1"/>
        <v>-1804</v>
      </c>
    </row>
    <row r="22" spans="1:12" ht="15">
      <c r="A22" t="s">
        <v>151</v>
      </c>
      <c r="E22" s="4"/>
      <c r="I22" s="95"/>
      <c r="J22" s="109">
        <f t="shared" si="0"/>
        <v>0</v>
      </c>
      <c r="K22" s="96"/>
      <c r="L22" s="109">
        <f t="shared" si="1"/>
        <v>0</v>
      </c>
    </row>
    <row r="23" spans="10:12" ht="12.75">
      <c r="J23" s="107"/>
      <c r="L23" s="105"/>
    </row>
    <row r="24" spans="1:12" ht="15.75" thickBot="1">
      <c r="A24" t="s">
        <v>264</v>
      </c>
      <c r="B24" s="19"/>
      <c r="E24" s="113">
        <f aca="true" t="shared" si="2" ref="E24:L24">SUM(E14:E23)</f>
        <v>165000</v>
      </c>
      <c r="F24" s="113">
        <f t="shared" si="2"/>
        <v>249</v>
      </c>
      <c r="G24" s="113">
        <f t="shared" si="2"/>
        <v>-7557</v>
      </c>
      <c r="H24" s="113">
        <f t="shared" si="2"/>
        <v>-2657</v>
      </c>
      <c r="I24" s="113">
        <f t="shared" si="2"/>
        <v>287457</v>
      </c>
      <c r="J24" s="113">
        <f t="shared" si="2"/>
        <v>442492</v>
      </c>
      <c r="K24" s="113">
        <f t="shared" si="2"/>
        <v>48625</v>
      </c>
      <c r="L24" s="113">
        <f t="shared" si="2"/>
        <v>491117</v>
      </c>
    </row>
    <row r="25" ht="13.5" thickTop="1"/>
    <row r="26" spans="9:12" ht="12.75">
      <c r="I26" s="18"/>
      <c r="L26" s="160"/>
    </row>
    <row r="27" spans="9:12" ht="12.75">
      <c r="I27" s="159"/>
      <c r="K27" s="160"/>
      <c r="L27" s="160"/>
    </row>
    <row r="29" spans="9:12" ht="12.75">
      <c r="I29" s="159"/>
      <c r="K29" s="159"/>
      <c r="L29" s="159"/>
    </row>
    <row r="36" ht="15.75">
      <c r="A36" s="7" t="s">
        <v>314</v>
      </c>
    </row>
    <row r="37" ht="15.75">
      <c r="A37" s="7" t="s">
        <v>194</v>
      </c>
    </row>
    <row r="38" ht="15">
      <c r="A38" s="21"/>
    </row>
  </sheetData>
  <printOptions/>
  <pageMargins left="0.75" right="0.75" top="1" bottom="1" header="0.5" footer="0.5"/>
  <pageSetup fitToHeight="1" fitToWidth="1" horizontalDpi="600" verticalDpi="600" orientation="landscape" paperSize="9" scale="82" r:id="rId1"/>
</worksheet>
</file>

<file path=xl/worksheets/sheet6.xml><?xml version="1.0" encoding="utf-8"?>
<worksheet xmlns="http://schemas.openxmlformats.org/spreadsheetml/2006/main" xmlns:r="http://schemas.openxmlformats.org/officeDocument/2006/relationships">
  <sheetPr>
    <pageSetUpPr fitToPage="1"/>
  </sheetPr>
  <dimension ref="A1:F89"/>
  <sheetViews>
    <sheetView workbookViewId="0" topLeftCell="A12">
      <selection activeCell="E62" sqref="E62"/>
    </sheetView>
  </sheetViews>
  <sheetFormatPr defaultColWidth="9.140625" defaultRowHeight="12.75"/>
  <cols>
    <col min="1" max="1" width="9.140625" style="163" customWidth="1"/>
    <col min="2" max="2" width="10.8515625" style="163" customWidth="1"/>
    <col min="3" max="3" width="27.28125" style="163" customWidth="1"/>
    <col min="4" max="4" width="15.140625" style="163" customWidth="1"/>
    <col min="5" max="5" width="11.28125" style="163" bestFit="1" customWidth="1"/>
    <col min="6" max="6" width="10.7109375" style="163" customWidth="1"/>
    <col min="7" max="16384" width="9.140625" style="163" customWidth="1"/>
  </cols>
  <sheetData>
    <row r="1" ht="24.75">
      <c r="A1" s="186" t="s">
        <v>289</v>
      </c>
    </row>
    <row r="2" ht="24.75">
      <c r="A2" s="187" t="s">
        <v>3</v>
      </c>
    </row>
    <row r="3" spans="1:2" ht="24.75">
      <c r="A3" s="187" t="s">
        <v>250</v>
      </c>
      <c r="B3" s="164"/>
    </row>
    <row r="4" ht="18">
      <c r="A4" s="164"/>
    </row>
    <row r="5" ht="24.75">
      <c r="A5" s="187" t="s">
        <v>33</v>
      </c>
    </row>
    <row r="7" spans="1:2" ht="21">
      <c r="A7" s="188" t="s">
        <v>266</v>
      </c>
      <c r="B7" s="189" t="s">
        <v>34</v>
      </c>
    </row>
    <row r="8" spans="1:2" ht="21">
      <c r="A8" s="188"/>
      <c r="B8" s="189" t="s">
        <v>185</v>
      </c>
    </row>
    <row r="9" spans="1:2" ht="21">
      <c r="A9" s="188"/>
      <c r="B9" s="189" t="s">
        <v>186</v>
      </c>
    </row>
    <row r="10" spans="1:2" ht="21">
      <c r="A10" s="188"/>
      <c r="B10" s="189"/>
    </row>
    <row r="11" spans="1:2" ht="21">
      <c r="A11" s="188"/>
      <c r="B11" s="189" t="s">
        <v>187</v>
      </c>
    </row>
    <row r="12" spans="1:2" ht="21">
      <c r="A12" s="188"/>
      <c r="B12" s="189" t="s">
        <v>265</v>
      </c>
    </row>
    <row r="14" spans="1:2" ht="22.5">
      <c r="A14" s="190" t="s">
        <v>267</v>
      </c>
      <c r="B14" s="165" t="s">
        <v>35</v>
      </c>
    </row>
    <row r="15" ht="19.5">
      <c r="B15" s="191" t="s">
        <v>36</v>
      </c>
    </row>
    <row r="16" ht="19.5">
      <c r="B16" s="191"/>
    </row>
    <row r="17" ht="19.5">
      <c r="B17" s="191" t="s">
        <v>37</v>
      </c>
    </row>
    <row r="18" ht="19.5">
      <c r="B18" s="191" t="s">
        <v>38</v>
      </c>
    </row>
    <row r="19" ht="19.5">
      <c r="B19" s="191"/>
    </row>
    <row r="20" ht="19.5">
      <c r="B20" s="191" t="s">
        <v>39</v>
      </c>
    </row>
    <row r="21" ht="19.5">
      <c r="B21" s="191" t="s">
        <v>40</v>
      </c>
    </row>
    <row r="22" ht="19.5">
      <c r="B22" s="191" t="s">
        <v>41</v>
      </c>
    </row>
    <row r="23" ht="19.5">
      <c r="B23" s="191"/>
    </row>
    <row r="24" ht="19.5">
      <c r="B24" s="191" t="s">
        <v>268</v>
      </c>
    </row>
    <row r="25" ht="19.5">
      <c r="B25" s="191"/>
    </row>
    <row r="26" ht="19.5">
      <c r="B26" s="191" t="s">
        <v>269</v>
      </c>
    </row>
    <row r="28" spans="2:4" ht="16.5">
      <c r="B28" s="192" t="s">
        <v>270</v>
      </c>
      <c r="C28" s="192" t="s">
        <v>271</v>
      </c>
      <c r="D28" s="193">
        <v>0.21</v>
      </c>
    </row>
    <row r="29" spans="2:4" ht="16.5">
      <c r="B29" s="192" t="s">
        <v>272</v>
      </c>
      <c r="C29" s="192" t="s">
        <v>273</v>
      </c>
      <c r="D29" s="193">
        <v>0.26</v>
      </c>
    </row>
    <row r="30" spans="2:4" ht="16.5">
      <c r="B30" s="192" t="s">
        <v>274</v>
      </c>
      <c r="C30" s="192" t="s">
        <v>275</v>
      </c>
      <c r="D30" s="193">
        <v>0.3</v>
      </c>
    </row>
    <row r="31" spans="2:4" ht="16.5">
      <c r="B31" s="192" t="s">
        <v>276</v>
      </c>
      <c r="C31" s="192" t="s">
        <v>277</v>
      </c>
      <c r="D31" s="193">
        <v>0.23</v>
      </c>
    </row>
    <row r="32" spans="2:4" ht="17.25" thickBot="1">
      <c r="B32" s="192"/>
      <c r="C32" s="192"/>
      <c r="D32" s="194">
        <f>SUM(D28:D31)</f>
        <v>1</v>
      </c>
    </row>
    <row r="33" spans="2:4" ht="17.25" thickTop="1">
      <c r="B33" s="192"/>
      <c r="C33" s="192"/>
      <c r="D33" s="195"/>
    </row>
    <row r="34" spans="2:4" ht="16.5">
      <c r="B34" s="192"/>
      <c r="C34" s="192"/>
      <c r="D34" s="195"/>
    </row>
    <row r="35" spans="2:4" ht="16.5">
      <c r="B35" s="192"/>
      <c r="C35" s="192"/>
      <c r="D35" s="195"/>
    </row>
    <row r="36" spans="2:4" ht="16.5">
      <c r="B36" s="192"/>
      <c r="C36" s="192"/>
      <c r="D36" s="192"/>
    </row>
    <row r="37" spans="1:2" ht="22.5">
      <c r="A37" s="167" t="s">
        <v>278</v>
      </c>
      <c r="B37" s="165" t="s">
        <v>42</v>
      </c>
    </row>
    <row r="38" ht="15">
      <c r="B38" s="163" t="s">
        <v>43</v>
      </c>
    </row>
    <row r="40" spans="1:2" ht="22.5">
      <c r="A40" s="167" t="s">
        <v>279</v>
      </c>
      <c r="B40" s="165" t="s">
        <v>229</v>
      </c>
    </row>
    <row r="41" ht="15">
      <c r="B41" s="163" t="s">
        <v>44</v>
      </c>
    </row>
    <row r="43" spans="1:2" ht="22.5">
      <c r="A43" s="167" t="s">
        <v>280</v>
      </c>
      <c r="B43" s="165" t="s">
        <v>45</v>
      </c>
    </row>
    <row r="44" ht="15">
      <c r="B44" s="163" t="s">
        <v>232</v>
      </c>
    </row>
    <row r="46" spans="1:2" ht="15">
      <c r="A46" s="166" t="s">
        <v>230</v>
      </c>
      <c r="B46" s="163" t="s">
        <v>303</v>
      </c>
    </row>
    <row r="47" ht="15">
      <c r="B47" s="163" t="s">
        <v>304</v>
      </c>
    </row>
    <row r="48" ht="15">
      <c r="B48" s="163" t="s">
        <v>231</v>
      </c>
    </row>
    <row r="52" spans="1:2" ht="22.5">
      <c r="A52" s="167" t="s">
        <v>281</v>
      </c>
      <c r="B52" s="165" t="s">
        <v>282</v>
      </c>
    </row>
    <row r="53" spans="4:5" ht="18">
      <c r="D53" s="310"/>
      <c r="E53" s="310"/>
    </row>
    <row r="54" spans="2:5" ht="18">
      <c r="B54" s="163" t="s">
        <v>283</v>
      </c>
      <c r="D54" s="197"/>
      <c r="E54" s="196"/>
    </row>
    <row r="56" spans="4:5" ht="18.75">
      <c r="D56" s="198"/>
      <c r="E56" s="198"/>
    </row>
    <row r="57" spans="1:5" ht="22.5">
      <c r="A57" s="167" t="s">
        <v>284</v>
      </c>
      <c r="B57" s="165" t="s">
        <v>47</v>
      </c>
      <c r="D57" s="198"/>
      <c r="E57" s="198"/>
    </row>
    <row r="58" spans="1:5" ht="22.5">
      <c r="A58" s="167"/>
      <c r="B58" s="199" t="s">
        <v>290</v>
      </c>
      <c r="D58" s="198"/>
      <c r="E58" s="198"/>
    </row>
    <row r="59" spans="4:5" ht="18.75">
      <c r="D59" s="198"/>
      <c r="E59" s="198"/>
    </row>
    <row r="60" spans="1:5" ht="50.25">
      <c r="A60" s="200"/>
      <c r="B60" s="201"/>
      <c r="C60" s="200"/>
      <c r="D60" s="202" t="s">
        <v>48</v>
      </c>
      <c r="E60" s="203" t="s">
        <v>49</v>
      </c>
    </row>
    <row r="61" spans="1:5" ht="16.5">
      <c r="A61" s="200"/>
      <c r="B61" s="200"/>
      <c r="C61" s="200"/>
      <c r="D61" s="202" t="s">
        <v>2</v>
      </c>
      <c r="E61" s="202" t="s">
        <v>2</v>
      </c>
    </row>
    <row r="62" spans="1:5" ht="16.5">
      <c r="A62" s="200"/>
      <c r="B62" s="200" t="s">
        <v>50</v>
      </c>
      <c r="C62" s="200"/>
      <c r="D62" s="200">
        <f>SUM('KLSE notes-30.6.09'!C16)</f>
        <v>81630</v>
      </c>
      <c r="E62" s="200">
        <f>SUM('KLSE notes-30.6.09'!C26)</f>
        <v>10046</v>
      </c>
    </row>
    <row r="63" spans="1:5" ht="16.5">
      <c r="A63" s="200"/>
      <c r="B63" s="200" t="s">
        <v>220</v>
      </c>
      <c r="C63" s="200"/>
      <c r="D63" s="200">
        <f>SUM('KLSE notes-30.6.09'!C17)</f>
        <v>56798</v>
      </c>
      <c r="E63" s="200">
        <f>SUM('KLSE notes-30.6.09'!C27)</f>
        <v>1196</v>
      </c>
    </row>
    <row r="64" spans="1:5" ht="16.5">
      <c r="A64" s="200"/>
      <c r="B64" s="200" t="s">
        <v>51</v>
      </c>
      <c r="C64" s="200"/>
      <c r="D64" s="200">
        <f>SUM('KLSE notes-30.6.09'!C18)</f>
        <v>217912</v>
      </c>
      <c r="E64" s="200">
        <f>SUM('KLSE notes-30.6.09'!C28)</f>
        <v>16087</v>
      </c>
    </row>
    <row r="65" spans="1:5" ht="17.25" thickBot="1">
      <c r="A65" s="200"/>
      <c r="B65" s="200" t="s">
        <v>52</v>
      </c>
      <c r="C65" s="200"/>
      <c r="D65" s="204">
        <f>SUM(D62:D64)</f>
        <v>356340</v>
      </c>
      <c r="E65" s="204">
        <f>SUM(E62:E64)</f>
        <v>27329</v>
      </c>
    </row>
    <row r="66" spans="1:5" ht="17.25" thickTop="1">
      <c r="A66" s="200"/>
      <c r="B66" s="200"/>
      <c r="C66" s="200"/>
      <c r="D66" s="200"/>
      <c r="E66" s="200"/>
    </row>
    <row r="67" spans="1:2" ht="22.5">
      <c r="A67" s="167" t="s">
        <v>285</v>
      </c>
      <c r="B67" s="205" t="s">
        <v>26</v>
      </c>
    </row>
    <row r="68" ht="16.5">
      <c r="B68" s="200" t="s">
        <v>53</v>
      </c>
    </row>
    <row r="70" spans="1:2" ht="22.5">
      <c r="A70" s="167" t="s">
        <v>286</v>
      </c>
      <c r="B70" s="205" t="s">
        <v>54</v>
      </c>
    </row>
    <row r="71" ht="15">
      <c r="B71" s="163" t="s">
        <v>55</v>
      </c>
    </row>
    <row r="73" spans="1:2" ht="22.5">
      <c r="A73" s="167" t="s">
        <v>287</v>
      </c>
      <c r="B73" s="205" t="s">
        <v>56</v>
      </c>
    </row>
    <row r="74" ht="16.5">
      <c r="B74" s="206" t="s">
        <v>155</v>
      </c>
    </row>
    <row r="75" ht="16.5">
      <c r="B75" s="206"/>
    </row>
    <row r="76" ht="16.5">
      <c r="B76" s="206"/>
    </row>
    <row r="78" spans="1:2" ht="22.5">
      <c r="A78" s="167" t="s">
        <v>288</v>
      </c>
      <c r="B78" s="162" t="s">
        <v>57</v>
      </c>
    </row>
    <row r="80" ht="16.5">
      <c r="B80" s="206" t="s">
        <v>58</v>
      </c>
    </row>
    <row r="81" spans="2:5" ht="15">
      <c r="B81" s="163" t="s">
        <v>59</v>
      </c>
      <c r="E81" s="166" t="s">
        <v>60</v>
      </c>
    </row>
    <row r="82" spans="2:5" ht="16.5">
      <c r="B82" s="163" t="s">
        <v>291</v>
      </c>
      <c r="E82" s="202">
        <v>562</v>
      </c>
    </row>
    <row r="83" spans="2:5" ht="16.5">
      <c r="B83" s="163" t="s">
        <v>188</v>
      </c>
      <c r="E83" s="210">
        <v>0</v>
      </c>
    </row>
    <row r="84" spans="2:5" ht="17.25" thickBot="1">
      <c r="B84" s="163" t="s">
        <v>292</v>
      </c>
      <c r="E84" s="204">
        <f>SUM(E82+E83)</f>
        <v>562</v>
      </c>
    </row>
    <row r="85" ht="15.75" thickTop="1"/>
    <row r="86" spans="1:6" ht="22.5">
      <c r="A86" s="167"/>
      <c r="B86" s="162"/>
      <c r="E86" s="207"/>
      <c r="F86" s="208"/>
    </row>
    <row r="89" ht="15">
      <c r="E89" s="209"/>
    </row>
  </sheetData>
  <mergeCells count="1">
    <mergeCell ref="D53:E53"/>
  </mergeCells>
  <printOptions/>
  <pageMargins left="0.75" right="0.75" top="1" bottom="1" header="0.5" footer="0.5"/>
  <pageSetup fitToHeight="1" fitToWidth="1" horizontalDpi="600" verticalDpi="600" orientation="portrait" paperSize="9" scale="46" r:id="rId1"/>
</worksheet>
</file>

<file path=xl/worksheets/sheet7.xml><?xml version="1.0" encoding="utf-8"?>
<worksheet xmlns="http://schemas.openxmlformats.org/spreadsheetml/2006/main" xmlns:r="http://schemas.openxmlformats.org/officeDocument/2006/relationships">
  <sheetPr>
    <pageSetUpPr fitToPage="1"/>
  </sheetPr>
  <dimension ref="A1:J32"/>
  <sheetViews>
    <sheetView workbookViewId="0" topLeftCell="A1">
      <pane xSplit="4" ySplit="4" topLeftCell="E23" activePane="bottomRight" state="frozen"/>
      <selection pane="topLeft" activeCell="A1" sqref="A1"/>
      <selection pane="topRight" activeCell="E1" sqref="E1"/>
      <selection pane="bottomLeft" activeCell="A5" sqref="A5"/>
      <selection pane="bottomRight" activeCell="N34" sqref="N34"/>
    </sheetView>
  </sheetViews>
  <sheetFormatPr defaultColWidth="9.140625" defaultRowHeight="12.75"/>
  <cols>
    <col min="8" max="8" width="15.8515625" style="0" customWidth="1"/>
    <col min="10" max="10" width="16.00390625" style="0" customWidth="1"/>
  </cols>
  <sheetData>
    <row r="1" ht="21">
      <c r="A1" s="22" t="s">
        <v>149</v>
      </c>
    </row>
    <row r="2" ht="18">
      <c r="A2" s="3" t="s">
        <v>3</v>
      </c>
    </row>
    <row r="3" ht="18.75">
      <c r="A3" s="1"/>
    </row>
    <row r="4" ht="18">
      <c r="A4" s="3" t="s">
        <v>250</v>
      </c>
    </row>
    <row r="5" ht="18.75">
      <c r="A5" s="1"/>
    </row>
    <row r="6" ht="18.75">
      <c r="A6" s="1"/>
    </row>
    <row r="7" ht="18.75">
      <c r="A7" s="13" t="s">
        <v>305</v>
      </c>
    </row>
    <row r="9" spans="1:7" ht="18.75">
      <c r="A9" s="1"/>
      <c r="B9" s="1"/>
      <c r="C9" s="1"/>
      <c r="D9" s="1"/>
      <c r="E9" s="1"/>
      <c r="F9" s="1"/>
      <c r="G9" s="1"/>
    </row>
    <row r="10" spans="1:10" ht="56.25">
      <c r="A10" s="1"/>
      <c r="B10" s="1"/>
      <c r="C10" s="1"/>
      <c r="D10" s="1"/>
      <c r="E10" s="1"/>
      <c r="F10" s="1"/>
      <c r="G10" s="1"/>
      <c r="H10" s="111" t="s">
        <v>293</v>
      </c>
      <c r="J10" s="111" t="s">
        <v>215</v>
      </c>
    </row>
    <row r="11" spans="1:10" ht="18.75">
      <c r="A11" s="1"/>
      <c r="B11" s="1"/>
      <c r="C11" s="1"/>
      <c r="D11" s="1"/>
      <c r="E11" s="1"/>
      <c r="F11" s="1"/>
      <c r="G11" s="1"/>
      <c r="H11" s="90" t="s">
        <v>2</v>
      </c>
      <c r="J11" s="90" t="s">
        <v>2</v>
      </c>
    </row>
    <row r="12" spans="1:10" ht="18.75">
      <c r="A12" s="1"/>
      <c r="B12" s="1"/>
      <c r="C12" s="1"/>
      <c r="D12" s="1"/>
      <c r="E12" s="1"/>
      <c r="F12" s="1"/>
      <c r="G12" s="1"/>
      <c r="H12" s="92"/>
      <c r="J12" s="96"/>
    </row>
    <row r="13" spans="1:10" ht="18.75">
      <c r="A13" s="1" t="s">
        <v>195</v>
      </c>
      <c r="B13" s="1"/>
      <c r="C13" s="1"/>
      <c r="D13" s="1"/>
      <c r="E13" s="1"/>
      <c r="F13" s="1"/>
      <c r="G13" s="1"/>
      <c r="H13" s="92">
        <v>54855</v>
      </c>
      <c r="J13" s="92">
        <v>17398.780212880138</v>
      </c>
    </row>
    <row r="14" spans="1:10" ht="18.75">
      <c r="A14" s="1"/>
      <c r="B14" s="1"/>
      <c r="C14" s="1"/>
      <c r="D14" s="1"/>
      <c r="E14" s="1"/>
      <c r="F14" s="1"/>
      <c r="G14" s="1"/>
      <c r="H14" s="92"/>
      <c r="J14" s="92"/>
    </row>
    <row r="15" spans="1:10" ht="18.75">
      <c r="A15" s="1"/>
      <c r="B15" s="1"/>
      <c r="C15" s="1"/>
      <c r="D15" s="1"/>
      <c r="E15" s="1"/>
      <c r="F15" s="1"/>
      <c r="G15" s="1"/>
      <c r="H15" s="77"/>
      <c r="J15" s="92"/>
    </row>
    <row r="16" spans="1:10" ht="18.75">
      <c r="A16" s="1"/>
      <c r="B16" s="1"/>
      <c r="C16" s="1"/>
      <c r="D16" s="1"/>
      <c r="E16" s="1"/>
      <c r="F16" s="1"/>
      <c r="G16" s="1"/>
      <c r="H16" s="92"/>
      <c r="J16" s="92"/>
    </row>
    <row r="17" spans="1:10" ht="18.75">
      <c r="A17" s="1" t="s">
        <v>196</v>
      </c>
      <c r="B17" s="1"/>
      <c r="C17" s="1"/>
      <c r="D17" s="1"/>
      <c r="E17" s="1"/>
      <c r="F17" s="1"/>
      <c r="G17" s="1"/>
      <c r="H17" s="91">
        <v>-20178</v>
      </c>
      <c r="J17" s="92">
        <v>-27276.258647610066</v>
      </c>
    </row>
    <row r="18" spans="1:10" ht="18.75">
      <c r="A18" s="1"/>
      <c r="B18" s="1"/>
      <c r="C18" s="1"/>
      <c r="D18" s="1"/>
      <c r="E18" s="1"/>
      <c r="F18" s="1"/>
      <c r="G18" s="1"/>
      <c r="H18" s="91"/>
      <c r="J18" s="92"/>
    </row>
    <row r="19" spans="1:10" ht="18.75">
      <c r="A19" s="1"/>
      <c r="B19" s="1"/>
      <c r="C19" s="1"/>
      <c r="D19" s="1"/>
      <c r="E19" s="1"/>
      <c r="F19" s="1"/>
      <c r="G19" s="1"/>
      <c r="H19" s="91"/>
      <c r="J19" s="92"/>
    </row>
    <row r="20" spans="1:10" ht="18.75">
      <c r="A20" s="1"/>
      <c r="B20" s="1"/>
      <c r="C20" s="1"/>
      <c r="D20" s="1"/>
      <c r="E20" s="1"/>
      <c r="F20" s="1"/>
      <c r="G20" s="1"/>
      <c r="H20" s="92"/>
      <c r="J20" s="92"/>
    </row>
    <row r="21" spans="1:10" ht="18.75">
      <c r="A21" s="1" t="s">
        <v>197</v>
      </c>
      <c r="B21" s="1"/>
      <c r="C21" s="1"/>
      <c r="D21" s="1"/>
      <c r="E21" s="1"/>
      <c r="F21" s="1"/>
      <c r="G21" s="1"/>
      <c r="H21" s="112">
        <v>-25635</v>
      </c>
      <c r="J21" s="112">
        <v>-6962.071335269955</v>
      </c>
    </row>
    <row r="22" spans="1:10" ht="18.75">
      <c r="A22" s="1" t="s">
        <v>150</v>
      </c>
      <c r="B22" s="1"/>
      <c r="C22" s="1"/>
      <c r="D22" s="1"/>
      <c r="E22" s="1"/>
      <c r="F22" s="1"/>
      <c r="G22" s="1"/>
      <c r="H22" s="91">
        <f>SUM(H13:H21)</f>
        <v>9042</v>
      </c>
      <c r="J22" s="92">
        <v>-16839.54976999988</v>
      </c>
    </row>
    <row r="23" spans="1:10" ht="18.75">
      <c r="A23" s="1"/>
      <c r="B23" s="1"/>
      <c r="C23" s="1"/>
      <c r="D23" s="1"/>
      <c r="E23" s="1"/>
      <c r="F23" s="1"/>
      <c r="G23" s="1"/>
      <c r="H23" s="92"/>
      <c r="J23" s="92"/>
    </row>
    <row r="24" spans="1:10" ht="18.75">
      <c r="A24" s="1"/>
      <c r="B24" s="1"/>
      <c r="C24" s="1"/>
      <c r="D24" s="1"/>
      <c r="E24" s="1"/>
      <c r="F24" s="1"/>
      <c r="G24" s="1"/>
      <c r="H24" s="92"/>
      <c r="J24" s="92"/>
    </row>
    <row r="25" spans="1:10" ht="18.75">
      <c r="A25" s="1" t="s">
        <v>295</v>
      </c>
      <c r="B25" s="1"/>
      <c r="C25" s="1"/>
      <c r="D25" s="1"/>
      <c r="E25" s="1"/>
      <c r="F25" s="1"/>
      <c r="G25" s="1"/>
      <c r="H25" s="92">
        <v>61115</v>
      </c>
      <c r="J25" s="92">
        <v>35114</v>
      </c>
    </row>
    <row r="26" spans="1:10" ht="18.75">
      <c r="A26" s="1"/>
      <c r="B26" s="1"/>
      <c r="C26" s="1"/>
      <c r="D26" s="1"/>
      <c r="E26" s="1"/>
      <c r="F26" s="1"/>
      <c r="G26" s="1"/>
      <c r="H26" s="92"/>
      <c r="J26" s="92"/>
    </row>
    <row r="27" spans="1:10" ht="19.5" thickBot="1">
      <c r="A27" s="1" t="s">
        <v>294</v>
      </c>
      <c r="B27" s="1"/>
      <c r="C27" s="1"/>
      <c r="D27" s="1"/>
      <c r="E27" s="1"/>
      <c r="F27" s="1"/>
      <c r="G27" s="1"/>
      <c r="H27" s="93">
        <f>SUM(H22:H26)</f>
        <v>70157</v>
      </c>
      <c r="J27" s="93">
        <v>18274.45023000012</v>
      </c>
    </row>
    <row r="28" spans="1:10" ht="19.5" thickTop="1">
      <c r="A28" s="1"/>
      <c r="B28" s="1"/>
      <c r="C28" s="1"/>
      <c r="D28" s="1"/>
      <c r="E28" s="1"/>
      <c r="F28" s="1"/>
      <c r="G28" s="1"/>
      <c r="H28" s="94"/>
      <c r="J28" s="96"/>
    </row>
    <row r="29" spans="1:10" ht="18.75">
      <c r="A29" s="1"/>
      <c r="B29" s="1"/>
      <c r="C29" s="1"/>
      <c r="D29" s="1"/>
      <c r="E29" s="1"/>
      <c r="F29" s="1"/>
      <c r="G29" s="1"/>
      <c r="H29" s="94"/>
      <c r="J29" s="96"/>
    </row>
    <row r="30" ht="12.75">
      <c r="H30" s="5"/>
    </row>
    <row r="31" ht="15.75">
      <c r="A31" s="7" t="s">
        <v>313</v>
      </c>
    </row>
    <row r="32" ht="15.75">
      <c r="A32" s="7" t="s">
        <v>194</v>
      </c>
    </row>
  </sheetData>
  <printOptions/>
  <pageMargins left="0.75" right="0.75" top="1" bottom="1" header="0.5" footer="0.5"/>
  <pageSetup fitToHeight="1"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QL Feed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QL Feed</dc:creator>
  <cp:keywords/>
  <dc:description/>
  <cp:lastModifiedBy>yvonneng</cp:lastModifiedBy>
  <cp:lastPrinted>2009-08-24T08:16:35Z</cp:lastPrinted>
  <dcterms:created xsi:type="dcterms:W3CDTF">2005-06-25T00:58:02Z</dcterms:created>
  <dcterms:modified xsi:type="dcterms:W3CDTF">2009-08-24T09:01:28Z</dcterms:modified>
  <cp:category/>
  <cp:version/>
  <cp:contentType/>
  <cp:contentStatus/>
</cp:coreProperties>
</file>